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7ba37aa1f89f338/WEB_XAURUMX_WordPress/FORMULÁR EXCEL/"/>
    </mc:Choice>
  </mc:AlternateContent>
  <xr:revisionPtr revIDLastSave="815" documentId="8_{1E5B4325-0254-4C89-83DA-5953D41997A4}" xr6:coauthVersionLast="47" xr6:coauthVersionMax="47" xr10:uidLastSave="{9450C622-CADB-4A6D-8189-CE460FA28274}"/>
  <bookViews>
    <workbookView xWindow="-120" yWindow="-120" windowWidth="38640" windowHeight="21120" xr2:uid="{00000000-000D-0000-FFFF-FFFF00000000}"/>
  </bookViews>
  <sheets>
    <sheet name="Formulár_porez" sheetId="1" r:id="rId1"/>
    <sheet name="Typy_dvierok" sheetId="2" r:id="rId2"/>
  </sheets>
  <definedNames>
    <definedName name="_xlnm.Print_Area" localSheetId="0">Formulár_porez!$A$1:$Q$123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AA35" i="1" s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AA38" i="1" s="1"/>
  <c r="U38" i="1"/>
  <c r="V38" i="1"/>
  <c r="W38" i="1"/>
  <c r="X38" i="1"/>
  <c r="S39" i="1"/>
  <c r="T39" i="1"/>
  <c r="U39" i="1"/>
  <c r="V39" i="1"/>
  <c r="W39" i="1"/>
  <c r="X39" i="1"/>
  <c r="AA39" i="1" s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AA43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S48" i="1"/>
  <c r="T48" i="1"/>
  <c r="AA48" i="1" s="1"/>
  <c r="U48" i="1"/>
  <c r="V48" i="1"/>
  <c r="W48" i="1"/>
  <c r="X48" i="1"/>
  <c r="S49" i="1"/>
  <c r="T49" i="1"/>
  <c r="U49" i="1"/>
  <c r="V49" i="1"/>
  <c r="W49" i="1"/>
  <c r="X49" i="1"/>
  <c r="S50" i="1"/>
  <c r="T50" i="1"/>
  <c r="U50" i="1"/>
  <c r="V50" i="1"/>
  <c r="W50" i="1"/>
  <c r="X50" i="1"/>
  <c r="S51" i="1"/>
  <c r="T51" i="1"/>
  <c r="U51" i="1"/>
  <c r="V51" i="1"/>
  <c r="W51" i="1"/>
  <c r="X51" i="1"/>
  <c r="S52" i="1"/>
  <c r="T52" i="1"/>
  <c r="AA52" i="1" s="1"/>
  <c r="U52" i="1"/>
  <c r="V52" i="1"/>
  <c r="W52" i="1"/>
  <c r="X52" i="1"/>
  <c r="S53" i="1"/>
  <c r="T53" i="1"/>
  <c r="U53" i="1"/>
  <c r="V53" i="1"/>
  <c r="W53" i="1"/>
  <c r="X53" i="1"/>
  <c r="S54" i="1"/>
  <c r="T54" i="1"/>
  <c r="U54" i="1"/>
  <c r="V54" i="1"/>
  <c r="W54" i="1"/>
  <c r="X54" i="1"/>
  <c r="S55" i="1"/>
  <c r="T55" i="1"/>
  <c r="U55" i="1"/>
  <c r="V55" i="1"/>
  <c r="W55" i="1"/>
  <c r="X55" i="1"/>
  <c r="S56" i="1"/>
  <c r="T56" i="1"/>
  <c r="AA56" i="1" s="1"/>
  <c r="U56" i="1"/>
  <c r="V56" i="1"/>
  <c r="W56" i="1"/>
  <c r="X56" i="1"/>
  <c r="S57" i="1"/>
  <c r="T57" i="1"/>
  <c r="U57" i="1"/>
  <c r="V57" i="1"/>
  <c r="W57" i="1"/>
  <c r="X57" i="1"/>
  <c r="S58" i="1"/>
  <c r="T58" i="1"/>
  <c r="U58" i="1"/>
  <c r="V58" i="1"/>
  <c r="W58" i="1"/>
  <c r="X58" i="1"/>
  <c r="S59" i="1"/>
  <c r="T59" i="1"/>
  <c r="U59" i="1"/>
  <c r="V59" i="1"/>
  <c r="W59" i="1"/>
  <c r="X59" i="1"/>
  <c r="S60" i="1"/>
  <c r="T60" i="1"/>
  <c r="AA60" i="1" s="1"/>
  <c r="U60" i="1"/>
  <c r="V60" i="1"/>
  <c r="W60" i="1"/>
  <c r="X60" i="1"/>
  <c r="S61" i="1"/>
  <c r="T61" i="1"/>
  <c r="U61" i="1"/>
  <c r="V61" i="1"/>
  <c r="W61" i="1"/>
  <c r="X61" i="1"/>
  <c r="S62" i="1"/>
  <c r="T62" i="1"/>
  <c r="U62" i="1"/>
  <c r="V62" i="1"/>
  <c r="W62" i="1"/>
  <c r="X62" i="1"/>
  <c r="S63" i="1"/>
  <c r="T63" i="1"/>
  <c r="U63" i="1"/>
  <c r="V63" i="1"/>
  <c r="W63" i="1"/>
  <c r="X63" i="1"/>
  <c r="S64" i="1"/>
  <c r="T64" i="1"/>
  <c r="AA64" i="1" s="1"/>
  <c r="U64" i="1"/>
  <c r="V64" i="1"/>
  <c r="W64" i="1"/>
  <c r="X64" i="1"/>
  <c r="S65" i="1"/>
  <c r="T65" i="1"/>
  <c r="U65" i="1"/>
  <c r="V65" i="1"/>
  <c r="W65" i="1"/>
  <c r="X65" i="1"/>
  <c r="S66" i="1"/>
  <c r="T66" i="1"/>
  <c r="U66" i="1"/>
  <c r="V66" i="1"/>
  <c r="W66" i="1"/>
  <c r="X66" i="1"/>
  <c r="S67" i="1"/>
  <c r="T67" i="1"/>
  <c r="U67" i="1"/>
  <c r="V67" i="1"/>
  <c r="W67" i="1"/>
  <c r="X67" i="1"/>
  <c r="S68" i="1"/>
  <c r="T68" i="1"/>
  <c r="AA68" i="1" s="1"/>
  <c r="U68" i="1"/>
  <c r="V68" i="1"/>
  <c r="W68" i="1"/>
  <c r="X68" i="1"/>
  <c r="S69" i="1"/>
  <c r="T69" i="1"/>
  <c r="U69" i="1"/>
  <c r="V69" i="1"/>
  <c r="W69" i="1"/>
  <c r="X69" i="1"/>
  <c r="S70" i="1"/>
  <c r="T70" i="1"/>
  <c r="U70" i="1"/>
  <c r="V70" i="1"/>
  <c r="W70" i="1"/>
  <c r="X70" i="1"/>
  <c r="S71" i="1"/>
  <c r="T71" i="1"/>
  <c r="U71" i="1"/>
  <c r="V71" i="1"/>
  <c r="W71" i="1"/>
  <c r="X71" i="1"/>
  <c r="S72" i="1"/>
  <c r="T72" i="1"/>
  <c r="AA72" i="1" s="1"/>
  <c r="U72" i="1"/>
  <c r="V72" i="1"/>
  <c r="W72" i="1"/>
  <c r="X72" i="1"/>
  <c r="S73" i="1"/>
  <c r="T73" i="1"/>
  <c r="U73" i="1"/>
  <c r="V73" i="1"/>
  <c r="W73" i="1"/>
  <c r="X73" i="1"/>
  <c r="S74" i="1"/>
  <c r="T74" i="1"/>
  <c r="U74" i="1"/>
  <c r="V74" i="1"/>
  <c r="W74" i="1"/>
  <c r="X74" i="1"/>
  <c r="S75" i="1"/>
  <c r="T75" i="1"/>
  <c r="U75" i="1"/>
  <c r="V75" i="1"/>
  <c r="W75" i="1"/>
  <c r="X75" i="1"/>
  <c r="S76" i="1"/>
  <c r="T76" i="1"/>
  <c r="AA76" i="1" s="1"/>
  <c r="U76" i="1"/>
  <c r="V76" i="1"/>
  <c r="W76" i="1"/>
  <c r="X76" i="1"/>
  <c r="S77" i="1"/>
  <c r="T77" i="1"/>
  <c r="U77" i="1"/>
  <c r="V77" i="1"/>
  <c r="W77" i="1"/>
  <c r="X77" i="1"/>
  <c r="S78" i="1"/>
  <c r="T78" i="1"/>
  <c r="U78" i="1"/>
  <c r="V78" i="1"/>
  <c r="W78" i="1"/>
  <c r="X78" i="1"/>
  <c r="S79" i="1"/>
  <c r="T79" i="1"/>
  <c r="U79" i="1"/>
  <c r="V79" i="1"/>
  <c r="W79" i="1"/>
  <c r="X79" i="1"/>
  <c r="S80" i="1"/>
  <c r="T80" i="1"/>
  <c r="AA80" i="1" s="1"/>
  <c r="U80" i="1"/>
  <c r="V80" i="1"/>
  <c r="W80" i="1"/>
  <c r="X80" i="1"/>
  <c r="S81" i="1"/>
  <c r="T81" i="1"/>
  <c r="U81" i="1"/>
  <c r="V81" i="1"/>
  <c r="W81" i="1"/>
  <c r="X81" i="1"/>
  <c r="S82" i="1"/>
  <c r="T82" i="1"/>
  <c r="U82" i="1"/>
  <c r="V82" i="1"/>
  <c r="W82" i="1"/>
  <c r="X82" i="1"/>
  <c r="S83" i="1"/>
  <c r="T83" i="1"/>
  <c r="U83" i="1"/>
  <c r="V83" i="1"/>
  <c r="W83" i="1"/>
  <c r="X83" i="1"/>
  <c r="S84" i="1"/>
  <c r="T84" i="1"/>
  <c r="AA84" i="1" s="1"/>
  <c r="U84" i="1"/>
  <c r="V84" i="1"/>
  <c r="W84" i="1"/>
  <c r="X84" i="1"/>
  <c r="S85" i="1"/>
  <c r="T85" i="1"/>
  <c r="U85" i="1"/>
  <c r="V85" i="1"/>
  <c r="W85" i="1"/>
  <c r="X85" i="1"/>
  <c r="S86" i="1"/>
  <c r="T86" i="1"/>
  <c r="U86" i="1"/>
  <c r="V86" i="1"/>
  <c r="W86" i="1"/>
  <c r="X86" i="1"/>
  <c r="S87" i="1"/>
  <c r="T87" i="1"/>
  <c r="U87" i="1"/>
  <c r="V87" i="1"/>
  <c r="W87" i="1"/>
  <c r="X87" i="1"/>
  <c r="S88" i="1"/>
  <c r="T88" i="1"/>
  <c r="AA88" i="1" s="1"/>
  <c r="U88" i="1"/>
  <c r="V88" i="1"/>
  <c r="W88" i="1"/>
  <c r="X88" i="1"/>
  <c r="S89" i="1"/>
  <c r="T89" i="1"/>
  <c r="U89" i="1"/>
  <c r="V89" i="1"/>
  <c r="W89" i="1"/>
  <c r="X89" i="1"/>
  <c r="S90" i="1"/>
  <c r="T90" i="1"/>
  <c r="U90" i="1"/>
  <c r="V90" i="1"/>
  <c r="W90" i="1"/>
  <c r="X90" i="1"/>
  <c r="S91" i="1"/>
  <c r="T91" i="1"/>
  <c r="U91" i="1"/>
  <c r="V91" i="1"/>
  <c r="W91" i="1"/>
  <c r="X91" i="1"/>
  <c r="S92" i="1"/>
  <c r="T92" i="1"/>
  <c r="AA92" i="1" s="1"/>
  <c r="U92" i="1"/>
  <c r="V92" i="1"/>
  <c r="W92" i="1"/>
  <c r="X92" i="1"/>
  <c r="S93" i="1"/>
  <c r="T93" i="1"/>
  <c r="U93" i="1"/>
  <c r="V93" i="1"/>
  <c r="W93" i="1"/>
  <c r="X93" i="1"/>
  <c r="S94" i="1"/>
  <c r="T94" i="1"/>
  <c r="U94" i="1"/>
  <c r="V94" i="1"/>
  <c r="W94" i="1"/>
  <c r="X94" i="1"/>
  <c r="S95" i="1"/>
  <c r="T95" i="1"/>
  <c r="U95" i="1"/>
  <c r="V95" i="1"/>
  <c r="W95" i="1"/>
  <c r="X95" i="1"/>
  <c r="S96" i="1"/>
  <c r="T96" i="1"/>
  <c r="AA96" i="1" s="1"/>
  <c r="U96" i="1"/>
  <c r="V96" i="1"/>
  <c r="W96" i="1"/>
  <c r="X96" i="1"/>
  <c r="S97" i="1"/>
  <c r="T97" i="1"/>
  <c r="U97" i="1"/>
  <c r="V97" i="1"/>
  <c r="W97" i="1"/>
  <c r="X97" i="1"/>
  <c r="S98" i="1"/>
  <c r="T98" i="1"/>
  <c r="U98" i="1"/>
  <c r="V98" i="1"/>
  <c r="W98" i="1"/>
  <c r="X98" i="1"/>
  <c r="S99" i="1"/>
  <c r="T99" i="1"/>
  <c r="U99" i="1"/>
  <c r="V99" i="1"/>
  <c r="W99" i="1"/>
  <c r="X99" i="1"/>
  <c r="S100" i="1"/>
  <c r="T100" i="1"/>
  <c r="AA100" i="1" s="1"/>
  <c r="U100" i="1"/>
  <c r="V100" i="1"/>
  <c r="W100" i="1"/>
  <c r="X100" i="1"/>
  <c r="S101" i="1"/>
  <c r="T101" i="1"/>
  <c r="U101" i="1"/>
  <c r="V101" i="1"/>
  <c r="W101" i="1"/>
  <c r="X101" i="1"/>
  <c r="S102" i="1"/>
  <c r="T102" i="1"/>
  <c r="U102" i="1"/>
  <c r="V102" i="1"/>
  <c r="W102" i="1"/>
  <c r="X102" i="1"/>
  <c r="S103" i="1"/>
  <c r="T103" i="1"/>
  <c r="U103" i="1"/>
  <c r="V103" i="1"/>
  <c r="W103" i="1"/>
  <c r="X103" i="1"/>
  <c r="S104" i="1"/>
  <c r="T104" i="1"/>
  <c r="AA104" i="1" s="1"/>
  <c r="U104" i="1"/>
  <c r="V104" i="1"/>
  <c r="W104" i="1"/>
  <c r="X104" i="1"/>
  <c r="S105" i="1"/>
  <c r="T105" i="1"/>
  <c r="U105" i="1"/>
  <c r="V105" i="1"/>
  <c r="W105" i="1"/>
  <c r="X105" i="1"/>
  <c r="S106" i="1"/>
  <c r="T106" i="1"/>
  <c r="U106" i="1"/>
  <c r="V106" i="1"/>
  <c r="W106" i="1"/>
  <c r="X106" i="1"/>
  <c r="S107" i="1"/>
  <c r="T107" i="1"/>
  <c r="AA107" i="1" s="1"/>
  <c r="U107" i="1"/>
  <c r="V107" i="1"/>
  <c r="W107" i="1"/>
  <c r="X107" i="1"/>
  <c r="S108" i="1"/>
  <c r="T108" i="1"/>
  <c r="AA108" i="1" s="1"/>
  <c r="U108" i="1"/>
  <c r="V108" i="1"/>
  <c r="W108" i="1"/>
  <c r="X108" i="1"/>
  <c r="S109" i="1"/>
  <c r="T109" i="1"/>
  <c r="U109" i="1"/>
  <c r="V109" i="1"/>
  <c r="W109" i="1"/>
  <c r="X109" i="1"/>
  <c r="S110" i="1"/>
  <c r="T110" i="1"/>
  <c r="U110" i="1"/>
  <c r="V110" i="1"/>
  <c r="W110" i="1"/>
  <c r="X110" i="1"/>
  <c r="S111" i="1"/>
  <c r="T111" i="1"/>
  <c r="U111" i="1"/>
  <c r="V111" i="1"/>
  <c r="W111" i="1"/>
  <c r="X111" i="1"/>
  <c r="S112" i="1"/>
  <c r="T112" i="1"/>
  <c r="AA112" i="1" s="1"/>
  <c r="U112" i="1"/>
  <c r="V112" i="1"/>
  <c r="W112" i="1"/>
  <c r="X112" i="1"/>
  <c r="S113" i="1"/>
  <c r="T113" i="1"/>
  <c r="U113" i="1"/>
  <c r="V113" i="1"/>
  <c r="W113" i="1"/>
  <c r="X113" i="1"/>
  <c r="S114" i="1"/>
  <c r="T114" i="1"/>
  <c r="U114" i="1"/>
  <c r="V114" i="1"/>
  <c r="W114" i="1"/>
  <c r="X114" i="1"/>
  <c r="S115" i="1"/>
  <c r="T115" i="1"/>
  <c r="U115" i="1"/>
  <c r="V115" i="1"/>
  <c r="W115" i="1"/>
  <c r="X115" i="1"/>
  <c r="S116" i="1"/>
  <c r="T116" i="1"/>
  <c r="AA116" i="1" s="1"/>
  <c r="U116" i="1"/>
  <c r="V116" i="1"/>
  <c r="W116" i="1"/>
  <c r="X116" i="1"/>
  <c r="S117" i="1"/>
  <c r="T117" i="1"/>
  <c r="U117" i="1"/>
  <c r="V117" i="1"/>
  <c r="W117" i="1"/>
  <c r="X117" i="1"/>
  <c r="S118" i="1"/>
  <c r="T118" i="1"/>
  <c r="U118" i="1"/>
  <c r="V118" i="1"/>
  <c r="W118" i="1"/>
  <c r="X118" i="1"/>
  <c r="S119" i="1"/>
  <c r="T119" i="1"/>
  <c r="U119" i="1"/>
  <c r="V119" i="1"/>
  <c r="W119" i="1"/>
  <c r="X119" i="1"/>
  <c r="S120" i="1"/>
  <c r="T120" i="1"/>
  <c r="AA120" i="1" s="1"/>
  <c r="U120" i="1"/>
  <c r="V120" i="1"/>
  <c r="W120" i="1"/>
  <c r="X120" i="1"/>
  <c r="S121" i="1"/>
  <c r="T121" i="1"/>
  <c r="U121" i="1"/>
  <c r="V121" i="1"/>
  <c r="W121" i="1"/>
  <c r="X121" i="1"/>
  <c r="S122" i="1"/>
  <c r="T122" i="1"/>
  <c r="U122" i="1"/>
  <c r="V122" i="1"/>
  <c r="W122" i="1"/>
  <c r="X122" i="1"/>
  <c r="S123" i="1"/>
  <c r="T123" i="1"/>
  <c r="U123" i="1"/>
  <c r="V123" i="1"/>
  <c r="W123" i="1"/>
  <c r="X123" i="1"/>
  <c r="U29" i="1"/>
  <c r="AA83" i="1" l="1"/>
  <c r="AA71" i="1"/>
  <c r="AA95" i="1"/>
  <c r="AA87" i="1"/>
  <c r="AA44" i="1"/>
  <c r="AA40" i="1"/>
  <c r="AA36" i="1"/>
  <c r="AA91" i="1"/>
  <c r="AA63" i="1"/>
  <c r="AA59" i="1"/>
  <c r="AA55" i="1"/>
  <c r="AA51" i="1"/>
  <c r="AA47" i="1"/>
  <c r="AA123" i="1"/>
  <c r="AA119" i="1"/>
  <c r="AA115" i="1"/>
  <c r="AA111" i="1"/>
  <c r="AA103" i="1"/>
  <c r="AA67" i="1"/>
  <c r="AA102" i="1"/>
  <c r="AA98" i="1"/>
  <c r="AA94" i="1"/>
  <c r="AA79" i="1"/>
  <c r="AA122" i="1"/>
  <c r="AA118" i="1"/>
  <c r="AA114" i="1"/>
  <c r="AA110" i="1"/>
  <c r="AA106" i="1"/>
  <c r="AA99" i="1"/>
  <c r="AA86" i="1"/>
  <c r="AA74" i="1"/>
  <c r="AA54" i="1"/>
  <c r="AA75" i="1"/>
  <c r="AA90" i="1"/>
  <c r="AA82" i="1"/>
  <c r="AA78" i="1"/>
  <c r="AA70" i="1"/>
  <c r="AA66" i="1"/>
  <c r="AA62" i="1"/>
  <c r="AA58" i="1"/>
  <c r="AA34" i="1"/>
  <c r="AA50" i="1"/>
  <c r="AA46" i="1"/>
  <c r="AA42" i="1"/>
  <c r="AA117" i="1"/>
  <c r="AA105" i="1"/>
  <c r="AA101" i="1"/>
  <c r="AA97" i="1"/>
  <c r="AA93" i="1"/>
  <c r="AA89" i="1"/>
  <c r="AA81" i="1"/>
  <c r="AA73" i="1"/>
  <c r="AA69" i="1"/>
  <c r="AA65" i="1"/>
  <c r="AA61" i="1"/>
  <c r="AA57" i="1"/>
  <c r="AA53" i="1"/>
  <c r="AA49" i="1"/>
  <c r="AA45" i="1"/>
  <c r="AA41" i="1"/>
  <c r="AA37" i="1"/>
  <c r="AA33" i="1"/>
  <c r="AA113" i="1"/>
  <c r="AA85" i="1"/>
  <c r="AA109" i="1"/>
  <c r="AA77" i="1"/>
  <c r="AA31" i="1"/>
  <c r="AA121" i="1"/>
  <c r="AA32" i="1"/>
  <c r="AA30" i="1"/>
  <c r="B6" i="2"/>
  <c r="O14" i="1" l="1"/>
  <c r="I14" i="1" s="1"/>
  <c r="O12" i="1"/>
  <c r="I12" i="1" s="1"/>
  <c r="O10" i="1"/>
  <c r="I10" i="1" s="1"/>
  <c r="O8" i="1"/>
  <c r="I8" i="1" s="1"/>
  <c r="O6" i="1"/>
  <c r="I6" i="1" s="1"/>
  <c r="X29" i="1" l="1"/>
  <c r="A17" i="1" l="1"/>
  <c r="A16" i="1"/>
  <c r="B20" i="2" l="1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19" i="2"/>
  <c r="B16" i="2"/>
  <c r="B17" i="2"/>
  <c r="B15" i="2"/>
  <c r="B13" i="2"/>
  <c r="B12" i="2"/>
  <c r="B9" i="2"/>
  <c r="B10" i="2"/>
  <c r="B8" i="2"/>
  <c r="B5" i="2"/>
  <c r="W29" i="1"/>
  <c r="V29" i="1"/>
  <c r="T29" i="1" l="1"/>
  <c r="K12" i="1" l="1"/>
  <c r="M12" i="1" s="1"/>
  <c r="S29" i="1"/>
  <c r="Y29" i="1" s="1"/>
  <c r="Z29" i="1" l="1"/>
  <c r="K6" i="1"/>
  <c r="M6" i="1" s="1"/>
  <c r="K10" i="1"/>
  <c r="M10" i="1" s="1"/>
  <c r="K14" i="1"/>
  <c r="M14" i="1" s="1"/>
  <c r="K8" i="1"/>
  <c r="M8" i="1" s="1"/>
  <c r="AA29" i="1" l="1"/>
  <c r="Q6" i="1" s="1"/>
  <c r="K17" i="1" l="1"/>
  <c r="Q13" i="1" s="1"/>
  <c r="M17" i="1" l="1"/>
  <c r="Q17" i="1" s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Q15" authorId="0" shapeId="0" xr:uid="{A61DD222-7FAF-4996-91D3-4CC9075CD3B2}">
      <text>
        <r>
          <rPr>
            <b/>
            <sz val="9"/>
            <color indexed="81"/>
            <rFont val="Lato"/>
            <family val="2"/>
            <charset val="238"/>
          </rPr>
          <t xml:space="preserve">Príplatok 50€ za podlimitné množstvo &lt;3,5m2/1 farba. </t>
        </r>
        <r>
          <rPr>
            <sz val="9"/>
            <color indexed="81"/>
            <rFont val="Lato"/>
            <family val="2"/>
            <charset val="238"/>
          </rPr>
          <t xml:space="preserve">Táto sadzba predstavuje reálne náklady s čistením striekacieho automatu len sčasti, skutočné náklady sú vyššie. </t>
        </r>
        <r>
          <rPr>
            <b/>
            <sz val="9"/>
            <color indexed="81"/>
            <rFont val="Lato"/>
            <family val="2"/>
            <charset val="238"/>
          </rPr>
          <t>Príplatok je dynamicky PRIPOČÍTAVANÝ / ODPOČÍTAVANÝ</t>
        </r>
        <r>
          <rPr>
            <sz val="9"/>
            <color indexed="81"/>
            <rFont val="Lato"/>
            <family val="2"/>
            <charset val="238"/>
          </rPr>
          <t xml:space="preserve"> počas vypĺňania formulára na základe výsledkov.</t>
        </r>
      </text>
    </comment>
    <comment ref="G19" authorId="0" shapeId="0" xr:uid="{EC9E518A-57C8-430A-A5B0-EBD2A1F4308A}">
      <text>
        <r>
          <rPr>
            <sz val="9"/>
            <color indexed="81"/>
            <rFont val="Lato"/>
            <family val="2"/>
            <charset val="238"/>
          </rPr>
          <t xml:space="preserve">Zadajte napríklad v tomto formáte: </t>
        </r>
        <r>
          <rPr>
            <b/>
            <sz val="9"/>
            <color indexed="81"/>
            <rFont val="Lato"/>
            <family val="2"/>
            <charset val="238"/>
          </rPr>
          <t>RAL6003. Tieto údaje sa vám potom rozbalia v poli "FARBA RAL".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E5" authorId="0" shapeId="0" xr:uid="{C674D42F-1B1E-4DBC-8077-C9DA2FCD46B4}">
      <text>
        <r>
          <rPr>
            <b/>
            <sz val="9"/>
            <color indexed="81"/>
            <rFont val="Exo Medium"/>
            <charset val="238"/>
          </rPr>
          <t>HLADKÉ R1 ABS</t>
        </r>
      </text>
    </comment>
    <comment ref="E6" authorId="0" shapeId="0" xr:uid="{0BA9EEB9-28B9-4C42-984C-FA00B35AC045}">
      <text>
        <r>
          <rPr>
            <b/>
            <sz val="9"/>
            <color indexed="81"/>
            <rFont val="Exo Medium"/>
            <charset val="238"/>
          </rPr>
          <t>HLADKÉ R2 ABS</t>
        </r>
      </text>
    </comment>
    <comment ref="E8" authorId="0" shapeId="0" xr:uid="{641C5F97-8FCE-4B47-B5A2-6701DEF9F929}">
      <text>
        <r>
          <rPr>
            <b/>
            <sz val="9"/>
            <color indexed="81"/>
            <rFont val="Exo Medium"/>
            <charset val="238"/>
          </rPr>
          <t>HLADKÉ PREMIUM</t>
        </r>
      </text>
    </comment>
    <comment ref="E9" authorId="0" shapeId="0" xr:uid="{D01E920F-A93A-48EF-8EC6-8724E248E9D1}">
      <text>
        <r>
          <rPr>
            <b/>
            <sz val="9"/>
            <color indexed="81"/>
            <rFont val="Exo Medium"/>
            <charset val="238"/>
          </rPr>
          <t>FINGERPULL</t>
        </r>
      </text>
    </comment>
    <comment ref="E10" authorId="0" shapeId="0" xr:uid="{BBEE125F-16E9-4B4E-8F5D-FD635794DE8E}">
      <text>
        <r>
          <rPr>
            <b/>
            <sz val="9"/>
            <color indexed="81"/>
            <rFont val="Exo Medium"/>
            <charset val="238"/>
          </rPr>
          <t>FINGERPULL ČIASTOČNÝ</t>
        </r>
      </text>
    </comment>
    <comment ref="E12" authorId="0" shapeId="0" xr:uid="{7E470EBB-2DA0-473F-92D7-7EF534B23A49}">
      <text>
        <r>
          <rPr>
            <b/>
            <sz val="9"/>
            <color indexed="81"/>
            <rFont val="Exo Medium"/>
            <charset val="238"/>
          </rPr>
          <t>KARPOS</t>
        </r>
      </text>
    </comment>
    <comment ref="E13" authorId="0" shapeId="0" xr:uid="{510C5C17-C370-4706-94BF-3CCD1DE48AB0}">
      <text>
        <r>
          <rPr>
            <b/>
            <sz val="9"/>
            <color indexed="81"/>
            <rFont val="Exo Medium"/>
            <charset val="238"/>
          </rPr>
          <t>KARPOS LOM</t>
        </r>
      </text>
    </comment>
    <comment ref="E15" authorId="0" shapeId="0" xr:uid="{D059F780-FE22-44B5-9B96-9B21C2E03448}">
      <text>
        <r>
          <rPr>
            <b/>
            <sz val="9"/>
            <color indexed="81"/>
            <rFont val="Exo Medium"/>
            <charset val="238"/>
          </rPr>
          <t>KARPOS PLUS</t>
        </r>
      </text>
    </comment>
    <comment ref="E16" authorId="0" shapeId="0" xr:uid="{B06C9041-111F-44F3-B6F5-094A27FF7CDC}">
      <text>
        <r>
          <rPr>
            <b/>
            <sz val="9"/>
            <color indexed="81"/>
            <rFont val="Exo Medium"/>
            <charset val="238"/>
          </rPr>
          <t>LAMELA ART R7 M</t>
        </r>
      </text>
    </comment>
    <comment ref="E17" authorId="0" shapeId="0" xr:uid="{9C98F6EB-00E6-4AE5-8E50-650AF20F903A}">
      <text>
        <r>
          <rPr>
            <b/>
            <sz val="9"/>
            <color indexed="81"/>
            <rFont val="Exo Medium"/>
            <charset val="238"/>
          </rPr>
          <t>LAMELA ART R7 L</t>
        </r>
      </text>
    </comment>
    <comment ref="E19" authorId="0" shapeId="0" xr:uid="{A8A71CB6-5639-480F-AEE2-A42DC95732C5}">
      <text>
        <r>
          <rPr>
            <b/>
            <sz val="9"/>
            <color indexed="81"/>
            <rFont val="Exo Medium"/>
            <charset val="238"/>
          </rPr>
          <t>EDGE</t>
        </r>
      </text>
    </comment>
    <comment ref="E20" authorId="0" shapeId="0" xr:uid="{0259601C-5DB4-4BD6-A7F4-CE5ED56058DF}">
      <text>
        <r>
          <rPr>
            <b/>
            <sz val="9"/>
            <color indexed="81"/>
            <rFont val="Exo Medium"/>
            <charset val="238"/>
          </rPr>
          <t>KLIPPERG</t>
        </r>
      </text>
    </comment>
    <comment ref="E21" authorId="0" shapeId="0" xr:uid="{97A5C5FC-2C32-4C87-97A7-E55CE72825C9}">
      <text>
        <r>
          <rPr>
            <b/>
            <sz val="9"/>
            <color indexed="81"/>
            <rFont val="Exo Medium"/>
            <charset val="238"/>
          </rPr>
          <t>KLIPPERG FILL</t>
        </r>
      </text>
    </comment>
    <comment ref="E22" authorId="0" shapeId="0" xr:uid="{F20C0AFA-CBB6-4CA2-B67B-A58864F9FC7D}">
      <text>
        <r>
          <rPr>
            <b/>
            <sz val="9"/>
            <color indexed="81"/>
            <rFont val="Exo Medium"/>
            <charset val="238"/>
          </rPr>
          <t>KLOPTAŇ FILL</t>
        </r>
      </text>
    </comment>
    <comment ref="E23" authorId="0" shapeId="0" xr:uid="{5766482F-1BA0-4F90-9490-0C812295F4F0}">
      <text>
        <r>
          <rPr>
            <b/>
            <sz val="9"/>
            <color indexed="81"/>
            <rFont val="Exo Medium"/>
            <charset val="238"/>
          </rPr>
          <t>LAMELA ART R32</t>
        </r>
      </text>
    </comment>
    <comment ref="E24" authorId="0" shapeId="0" xr:uid="{3E70CDD3-4094-4531-9519-3419C6AB8A74}">
      <text>
        <r>
          <rPr>
            <b/>
            <sz val="9"/>
            <color indexed="81"/>
            <rFont val="Exo Medium"/>
            <charset val="238"/>
          </rPr>
          <t>LAMELA ART R7 S</t>
        </r>
      </text>
    </comment>
    <comment ref="E25" authorId="0" shapeId="0" xr:uid="{192830AE-E4D7-458C-A9E8-BEB94F1BD066}">
      <text>
        <r>
          <rPr>
            <b/>
            <sz val="9"/>
            <color indexed="81"/>
            <rFont val="Exo Medium"/>
            <charset val="238"/>
          </rPr>
          <t>LAMELA R7 S FINGERPULL</t>
        </r>
      </text>
    </comment>
    <comment ref="E26" authorId="0" shapeId="0" xr:uid="{26F3521A-3032-4348-BE35-FB8C461986AD}">
      <text>
        <r>
          <rPr>
            <b/>
            <sz val="9"/>
            <color indexed="81"/>
            <rFont val="Exo Medium"/>
            <charset val="238"/>
          </rPr>
          <t>LAMELA ZEBRA MIKRO</t>
        </r>
      </text>
    </comment>
    <comment ref="E27" authorId="0" shapeId="0" xr:uid="{9D0DD748-4EE9-487E-9440-17C579FD04A8}">
      <text>
        <r>
          <rPr>
            <b/>
            <sz val="9"/>
            <color indexed="81"/>
            <rFont val="Exo Medium"/>
            <charset val="238"/>
          </rPr>
          <t>LAMELA ZEBRA S</t>
        </r>
      </text>
    </comment>
    <comment ref="E28" authorId="0" shapeId="0" xr:uid="{24365010-D696-4616-924F-A3E8B4941E2E}">
      <text>
        <r>
          <rPr>
            <b/>
            <sz val="9"/>
            <color indexed="81"/>
            <rFont val="Exo Medium"/>
            <charset val="238"/>
          </rPr>
          <t>LAMELA ZEBRA M</t>
        </r>
      </text>
    </comment>
    <comment ref="E29" authorId="0" shapeId="0" xr:uid="{724CA552-2B7F-42F4-8A83-4F6EC86289CB}">
      <text>
        <r>
          <rPr>
            <b/>
            <sz val="9"/>
            <color indexed="81"/>
            <rFont val="Exo Medium"/>
            <charset val="238"/>
          </rPr>
          <t>LAMELA ZEBRA L</t>
        </r>
      </text>
    </comment>
    <comment ref="E30" authorId="0" shapeId="0" xr:uid="{0ABDF831-5542-4AEF-8553-A8476939A084}">
      <text>
        <r>
          <rPr>
            <b/>
            <sz val="9"/>
            <color indexed="81"/>
            <rFont val="Exo Medium"/>
            <charset val="238"/>
          </rPr>
          <t>MOZAIKA CUBE</t>
        </r>
      </text>
    </comment>
    <comment ref="E31" authorId="0" shapeId="0" xr:uid="{0EF47078-09E6-4876-8E54-3988AD8935BF}">
      <text>
        <r>
          <rPr>
            <b/>
            <sz val="9"/>
            <color indexed="81"/>
            <rFont val="Exo Medium"/>
            <charset val="238"/>
          </rPr>
          <t>ORLOVEC</t>
        </r>
      </text>
    </comment>
    <comment ref="E32" authorId="0" shapeId="0" xr:uid="{6EBEB882-5832-4250-A3CD-901518C4FD91}">
      <text>
        <r>
          <rPr>
            <b/>
            <sz val="9"/>
            <color indexed="81"/>
            <rFont val="Exo Medium"/>
            <charset val="238"/>
          </rPr>
          <t>ORLOVEC PR</t>
        </r>
      </text>
    </comment>
    <comment ref="E33" authorId="0" shapeId="0" xr:uid="{ECB10113-61F1-40D8-97B9-011757AE4F68}">
      <text>
        <r>
          <rPr>
            <b/>
            <sz val="9"/>
            <color indexed="81"/>
            <rFont val="Exo Medium"/>
            <charset val="238"/>
          </rPr>
          <t>ORLOVEC FILL</t>
        </r>
      </text>
    </comment>
    <comment ref="E34" authorId="0" shapeId="0" xr:uid="{51F84566-D289-4F00-9C33-0442ABF1C541}">
      <text>
        <r>
          <rPr>
            <b/>
            <sz val="9"/>
            <color indexed="81"/>
            <rFont val="Exo Medium"/>
            <charset val="238"/>
          </rPr>
          <t>ORLOVEC FILL PR</t>
        </r>
      </text>
    </comment>
    <comment ref="E35" authorId="0" shapeId="0" xr:uid="{47EDD264-6C7C-4643-8FA4-014937719ECB}">
      <text>
        <r>
          <rPr>
            <b/>
            <sz val="9"/>
            <color indexed="81"/>
            <rFont val="Exo Medium"/>
            <charset val="238"/>
          </rPr>
          <t>RUSTIK</t>
        </r>
      </text>
    </comment>
    <comment ref="E36" authorId="0" shapeId="0" xr:uid="{44F3F7F4-0AA1-45FC-98E6-DB83534666C5}">
      <text>
        <r>
          <rPr>
            <b/>
            <sz val="9"/>
            <color indexed="81"/>
            <rFont val="Exo Medium"/>
            <charset val="238"/>
          </rPr>
          <t>RUSTIK FILL</t>
        </r>
      </text>
    </comment>
    <comment ref="E37" authorId="0" shapeId="0" xr:uid="{AC9837DC-7F6F-4C22-926E-90CA547306F6}">
      <text>
        <r>
          <rPr>
            <b/>
            <sz val="9"/>
            <color indexed="81"/>
            <rFont val="Exo Medium"/>
            <charset val="238"/>
          </rPr>
          <t>RUSTIK FILL PR</t>
        </r>
      </text>
    </comment>
    <comment ref="E38" authorId="0" shapeId="0" xr:uid="{EDF1A906-4D84-46DE-B551-3600E0E6106E}">
      <text>
        <r>
          <rPr>
            <b/>
            <sz val="9"/>
            <color indexed="81"/>
            <rFont val="Exo Medium"/>
            <charset val="238"/>
          </rPr>
          <t>SINGOLO 15</t>
        </r>
      </text>
    </comment>
    <comment ref="E39" authorId="0" shapeId="0" xr:uid="{2A073C62-479F-48C2-980A-2F2BB7594B65}">
      <text>
        <r>
          <rPr>
            <b/>
            <sz val="9"/>
            <color indexed="81"/>
            <rFont val="Exo Medium"/>
            <charset val="238"/>
          </rPr>
          <t>SINGOLO 70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</futureMetadata>
  <valueMetadata count="3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</valueMetadata>
</metadata>
</file>

<file path=xl/sharedStrings.xml><?xml version="1.0" encoding="utf-8"?>
<sst xmlns="http://schemas.openxmlformats.org/spreadsheetml/2006/main" count="270" uniqueCount="229">
  <si>
    <t>Zákazník:</t>
  </si>
  <si>
    <t>Kontaktná osoba:</t>
  </si>
  <si>
    <t>Email:</t>
  </si>
  <si>
    <t>Telefón:</t>
  </si>
  <si>
    <t>Ulica/číslo:</t>
  </si>
  <si>
    <t>Mesto: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</si>
  <si>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</si>
  <si>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</si>
  <si>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</si>
  <si>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</si>
  <si>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</si>
  <si>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</si>
  <si>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</si>
  <si>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</si>
  <si>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</si>
  <si>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</si>
  <si>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</si>
  <si>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</si>
  <si>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</si>
  <si>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</si>
  <si>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</si>
  <si>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</si>
  <si>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</si>
  <si>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</si>
  <si>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</si>
  <si>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</si>
  <si>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</si>
  <si>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</si>
  <si>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</si>
  <si>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</si>
  <si>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Kresba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</si>
  <si>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</si>
  <si>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</si>
  <si>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</si>
  <si>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</si>
  <si>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</si>
  <si>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</si>
  <si>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</si>
  <si>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</si>
  <si>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</si>
  <si>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</si>
  <si>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</si>
  <si>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</si>
  <si>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</si>
  <si>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</si>
  <si>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</si>
  <si>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</si>
  <si>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</si>
  <si>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</si>
  <si>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</si>
  <si>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</si>
  <si>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</si>
  <si>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</si>
  <si>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</si>
  <si>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</si>
  <si>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</si>
  <si>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</si>
  <si>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</si>
  <si>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</si>
  <si>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</si>
  <si>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</si>
  <si>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</si>
  <si>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</si>
  <si>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</si>
  <si>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</si>
  <si>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</si>
  <si>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</si>
  <si>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</si>
  <si>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</si>
  <si>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</si>
  <si>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</si>
  <si>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</si>
  <si>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</si>
  <si>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</si>
  <si>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</si>
  <si>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</si>
  <si>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</si>
  <si>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</si>
  <si>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</si>
  <si>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</si>
  <si>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</si>
  <si>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</si>
  <si>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</si>
  <si>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</si>
  <si>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</si>
  <si>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</si>
  <si>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</si>
  <si>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</si>
  <si>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</si>
  <si>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</si>
  <si>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</si>
  <si>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</si>
  <si>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</si>
  <si>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</si>
  <si>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</si>
  <si>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</si>
  <si>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</si>
  <si>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</si>
  <si>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</si>
  <si>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</si>
  <si>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</si>
  <si>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</si>
  <si>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Horná hrana</t>
  </si>
  <si>
    <t>Spodná hrana</t>
  </si>
  <si>
    <t>Ľavá hrana</t>
  </si>
  <si>
    <t>Pravá hrana</t>
  </si>
  <si>
    <t>Por.</t>
  </si>
  <si>
    <t>S-Hr farba</t>
  </si>
  <si>
    <t>Ľ-Hr farba</t>
  </si>
  <si>
    <t>bez DPH</t>
  </si>
  <si>
    <t>VAŠA ZAKÁZKA</t>
  </si>
  <si>
    <t>H-Hr</t>
  </si>
  <si>
    <t>S-Hr</t>
  </si>
  <si>
    <t>Ľ-Hr</t>
  </si>
  <si>
    <t>P-Hr</t>
  </si>
  <si>
    <t>Vyplnený formulár prosím odošlite na info@xaurumx.sk</t>
  </si>
  <si>
    <t>Spolu</t>
  </si>
  <si>
    <t>Fréz. dvierok</t>
  </si>
  <si>
    <r>
      <t>m</t>
    </r>
    <r>
      <rPr>
        <b/>
        <vertAlign val="superscript"/>
        <sz val="8"/>
        <rFont val="Montserrat"/>
        <charset val="238"/>
      </rPr>
      <t>2</t>
    </r>
  </si>
  <si>
    <t>Názov dvierok</t>
  </si>
  <si>
    <t>Miniatúra + náhľad</t>
  </si>
  <si>
    <t>| ▼cenová kategória 1 |</t>
  </si>
  <si>
    <t>| ▼cenová kategória 2 |</t>
  </si>
  <si>
    <t>| ▼cenová kategória 3 |</t>
  </si>
  <si>
    <t>| ▼cenová kategória 4 |</t>
  </si>
  <si>
    <t>| ▼cenová kategória 5 |</t>
  </si>
  <si>
    <t>FINGERPULL [2]</t>
  </si>
  <si>
    <t>KARPOS [3]</t>
  </si>
  <si>
    <t>KARPOS LOM [3]</t>
  </si>
  <si>
    <t>LAMELA R7 M [4]</t>
  </si>
  <si>
    <t>LAMELA R7 L [4]</t>
  </si>
  <si>
    <t>KLIPPERG [5]</t>
  </si>
  <si>
    <t>KLIPPERG FILL [5]</t>
  </si>
  <si>
    <t>LAMELA R7 S FINGERPULL [5]</t>
  </si>
  <si>
    <t>MOZAIKA CUBE [5]</t>
  </si>
  <si>
    <t>ORLOVEC [5]</t>
  </si>
  <si>
    <t>ORLOVEC PR [5]</t>
  </si>
  <si>
    <t>ORLOVEC FILL [5]</t>
  </si>
  <si>
    <t>ORLOVEC FILL PR [5]</t>
  </si>
  <si>
    <t>RUSTIK [5]</t>
  </si>
  <si>
    <t>RUSTIK FILL [5]</t>
  </si>
  <si>
    <t>RUSTIK FILL PR [5]</t>
  </si>
  <si>
    <t>SINGOLO 15 [5]</t>
  </si>
  <si>
    <t>SINGOLO 70 [5]</t>
  </si>
  <si>
    <t>NÁZOV MATERIÁLU A HRÚBKA</t>
  </si>
  <si>
    <t>NK inserta</t>
  </si>
  <si>
    <t>NK skrutka</t>
  </si>
  <si>
    <t>Fingerpull</t>
  </si>
  <si>
    <t>Fingerpull 2/3</t>
  </si>
  <si>
    <t>KARPOS PLUS [4]</t>
  </si>
  <si>
    <t>EDGE 45 [5]</t>
  </si>
  <si>
    <t>LAMELA ART R32 [5]</t>
  </si>
  <si>
    <t>LAMELA R7 S [5]</t>
  </si>
  <si>
    <t>LAMELA ZEBRA MIKRO [5]</t>
  </si>
  <si>
    <t>LAMELA ZEBRA S [5]</t>
  </si>
  <si>
    <t>LAMELA ZEBRA M [5]</t>
  </si>
  <si>
    <t>LAMELA ZEBRA L [5]</t>
  </si>
  <si>
    <t>FINGERPULL CIASTOCNY [2]</t>
  </si>
  <si>
    <t>SUMÁR</t>
  </si>
  <si>
    <r>
      <t>BALNÉ</t>
    </r>
    <r>
      <rPr>
        <sz val="10"/>
        <color theme="1"/>
        <rFont val="Montserrat"/>
        <charset val="238"/>
      </rPr>
      <t xml:space="preserve"> [1m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= 2€]</t>
    </r>
  </si>
  <si>
    <t>KRPS-0000</t>
  </si>
  <si>
    <t>KRPS-LOM0</t>
  </si>
  <si>
    <t>KRPS-PLS0</t>
  </si>
  <si>
    <t>LML-R7M00</t>
  </si>
  <si>
    <t>KLPPRG-00</t>
  </si>
  <si>
    <t>KLPPRG-FL</t>
  </si>
  <si>
    <t>KLPTN-FL0</t>
  </si>
  <si>
    <t>LML-ART32</t>
  </si>
  <si>
    <t>LML-R7S00</t>
  </si>
  <si>
    <t>LML-R7SFP</t>
  </si>
  <si>
    <t>LML-ZBRMC</t>
  </si>
  <si>
    <t>LML-ZBRS0</t>
  </si>
  <si>
    <t>LML-ZBRM0</t>
  </si>
  <si>
    <t>LML-ZBRL0</t>
  </si>
  <si>
    <t>ORLV-0000</t>
  </si>
  <si>
    <t>ORLV-PR00</t>
  </si>
  <si>
    <t>ORLV-FL00</t>
  </si>
  <si>
    <t>ORLV-FLPR</t>
  </si>
  <si>
    <t>RSTK-0000</t>
  </si>
  <si>
    <t>RSTK-FL00</t>
  </si>
  <si>
    <t>RSTK-FLPR</t>
  </si>
  <si>
    <t>SNGL-1500</t>
  </si>
  <si>
    <t>Interný kód</t>
  </si>
  <si>
    <t>LML-R7L00</t>
  </si>
  <si>
    <t>EDGE-4500</t>
  </si>
  <si>
    <t>SNGL-7000</t>
  </si>
  <si>
    <t>HLADKÉ PREMIUM [2]</t>
  </si>
  <si>
    <t>HLD-R2ABS</t>
  </si>
  <si>
    <t>FNGR-PL00</t>
  </si>
  <si>
    <t>FNGR-PLC0</t>
  </si>
  <si>
    <t>Interný kód + názov dvierok</t>
  </si>
  <si>
    <t>MOZK-CUBE</t>
  </si>
  <si>
    <t>HLD-PRMM0</t>
  </si>
  <si>
    <t>KLOPTAŇ FILL [5]</t>
  </si>
  <si>
    <r>
      <t xml:space="preserve">Príplatok </t>
    </r>
    <r>
      <rPr>
        <sz val="10"/>
        <color theme="1"/>
        <rFont val="Montserrat"/>
        <charset val="238"/>
      </rPr>
      <t>[1 RAL&lt;3,5m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>]</t>
    </r>
  </si>
  <si>
    <r>
      <t xml:space="preserve">MDFL W980 SM 18mm </t>
    </r>
    <r>
      <rPr>
        <sz val="9"/>
        <color theme="1"/>
        <rFont val="Lato"/>
        <family val="2"/>
        <charset val="238"/>
      </rPr>
      <t>①</t>
    </r>
  </si>
  <si>
    <r>
      <t xml:space="preserve">MDFL MB 1.STR W980 SM 18mm </t>
    </r>
    <r>
      <rPr>
        <sz val="9"/>
        <color theme="1"/>
        <rFont val="Lato"/>
        <family val="2"/>
        <charset val="238"/>
      </rPr>
      <t>②</t>
    </r>
  </si>
  <si>
    <r>
      <rPr>
        <sz val="8"/>
        <color rgb="FF0070C0"/>
        <rFont val="Lato"/>
        <family val="2"/>
        <charset val="238"/>
      </rPr>
      <t>②</t>
    </r>
    <r>
      <rPr>
        <sz val="8"/>
        <color rgb="FF0070C0"/>
        <rFont val="Montserrat"/>
        <charset val="238"/>
      </rPr>
      <t xml:space="preserve"> platí pre všetky ostatné typy dvierok</t>
    </r>
  </si>
  <si>
    <t>Dĺžka [mm]●</t>
  </si>
  <si>
    <t>Šírka [mm]●</t>
  </si>
  <si>
    <t>Počet [ks]●</t>
  </si>
  <si>
    <t>Frézovanie dvierok●</t>
  </si>
  <si>
    <t xml:space="preserve">Pre zjednodušenie vypĺňania používajte ENTER i v horizontálnom smere. Ak chcete v tabuľke zmazať už zadaný predvolený údaj, použite tlačidlo DEL. </t>
  </si>
  <si>
    <t>● = Povinný údaj, pole nesmie ostať prázdne.</t>
  </si>
  <si>
    <t>Materiál●</t>
  </si>
  <si>
    <t>Formulár na zadávanie dielcov do nárezového centra pre MDF [STRIEKACÍ AUTOMAT]</t>
  </si>
  <si>
    <t>Názov dielca / Poznámka</t>
  </si>
  <si>
    <t>Príplatok</t>
  </si>
  <si>
    <t>FARBA RAL●</t>
  </si>
  <si>
    <t>CENOVÉ KATEGÓRIE</t>
  </si>
  <si>
    <t>HLD-R1ABS</t>
  </si>
  <si>
    <t>HLADKÉ R1 ABS [1]</t>
  </si>
  <si>
    <t>HLADKÉ R2 ABS [1]</t>
  </si>
  <si>
    <t>Fingerpull 2/4</t>
  </si>
  <si>
    <t>Dvierka</t>
  </si>
  <si>
    <t>Sklo 1x</t>
  </si>
  <si>
    <t>Farba [počet výskytov]</t>
  </si>
  <si>
    <r>
      <t>Cena za porez, podkladový nosič, 2-4 x automatické striekanie v supermate, 2-4 x brúsenie, je stanovená za 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- viď cenník.</t>
    </r>
  </si>
  <si>
    <t>Typ●</t>
  </si>
  <si>
    <t>Typ</t>
  </si>
  <si>
    <t>①②</t>
  </si>
  <si>
    <r>
      <rPr>
        <sz val="8"/>
        <color rgb="FF0070C0"/>
        <rFont val="Lato"/>
        <family val="2"/>
        <charset val="238"/>
      </rPr>
      <t>①</t>
    </r>
    <r>
      <rPr>
        <sz val="8"/>
        <color rgb="FF0070C0"/>
        <rFont val="Montserrat"/>
        <charset val="238"/>
      </rPr>
      <t xml:space="preserve"> platí výlučne pre HLADKÉ R1/R2 ABS</t>
    </r>
  </si>
  <si>
    <t>Farba RAL●</t>
  </si>
  <si>
    <t>Aktuálny zoznam dvierok</t>
  </si>
  <si>
    <t>Sklo 6x</t>
  </si>
  <si>
    <t>Plocha ①</t>
  </si>
  <si>
    <t>Spolu ①-stranné striek.</t>
  </si>
  <si>
    <t>Cargo</t>
  </si>
  <si>
    <t>RAL9010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</si>
</sst>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&quot; mm&quot;"/>
    <numFmt numFmtId="165" formatCode="0&quot; ks&quot;"/>
    <numFmt numFmtId="166" formatCode="#,##0.00\ &quot;€&quot;"/>
    <numFmt numFmtId="167" formatCode="0&quot; €/m2&quot;"/>
    <numFmt numFmtId="168" formatCode="&quot;+&quot;0&quot; €&quot;"/>
    <numFmt numFmtId="169" formatCode="0.00&quot; m2&quot;"/>
    <numFmt numFmtId="170" formatCode="&quot;+&quot;0.00&quot; €&quot;"/>
    <numFmt numFmtId="171" formatCode="&quot;+&quot;0.00&quot; € / celá zákazka&quot;"/>
    <numFmt numFmtId="172" formatCode="#,##0\ &quot;€&quot;"/>
  </numFmts>
  <fonts count="4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Lato"/>
      <family val="2"/>
      <charset val="238"/>
    </font>
    <font>
      <sz val="9"/>
      <color indexed="81"/>
      <name val="Lato"/>
      <family val="2"/>
      <charset val="238"/>
    </font>
    <font>
      <sz val="10"/>
      <color theme="1"/>
      <name val="Montserrat"/>
      <charset val="238"/>
    </font>
    <font>
      <b/>
      <sz val="12"/>
      <color theme="1"/>
      <name val="Montserrat"/>
      <charset val="238"/>
    </font>
    <font>
      <b/>
      <sz val="9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Montserrat"/>
      <charset val="238"/>
    </font>
    <font>
      <sz val="9"/>
      <name val="Montserrat"/>
      <charset val="238"/>
    </font>
    <font>
      <u/>
      <sz val="9"/>
      <color theme="10"/>
      <name val="Montserrat"/>
      <charset val="238"/>
    </font>
    <font>
      <sz val="9"/>
      <color theme="0"/>
      <name val="Montserrat"/>
      <charset val="238"/>
    </font>
    <font>
      <sz val="8"/>
      <color theme="1"/>
      <name val="Montserrat"/>
      <charset val="238"/>
    </font>
    <font>
      <b/>
      <sz val="10"/>
      <color theme="1"/>
      <name val="Montserrat"/>
      <charset val="238"/>
    </font>
    <font>
      <b/>
      <sz val="16"/>
      <name val="Montserrat"/>
      <charset val="238"/>
    </font>
    <font>
      <u/>
      <sz val="8"/>
      <color theme="10"/>
      <name val="Montserrat"/>
      <charset val="238"/>
    </font>
    <font>
      <sz val="8"/>
      <name val="Montserrat"/>
      <charset val="238"/>
    </font>
    <font>
      <b/>
      <sz val="16"/>
      <color theme="1"/>
      <name val="Montserrat"/>
      <charset val="238"/>
    </font>
    <font>
      <sz val="8"/>
      <color rgb="FF0070C0"/>
      <name val="Montserrat"/>
      <charset val="238"/>
    </font>
    <font>
      <b/>
      <sz val="8"/>
      <name val="Montserrat"/>
      <charset val="238"/>
    </font>
    <font>
      <b/>
      <vertAlign val="superscript"/>
      <sz val="8"/>
      <name val="Montserrat"/>
      <charset val="238"/>
    </font>
    <font>
      <sz val="9"/>
      <color rgb="FF0070C0"/>
      <name val="Montserrat"/>
      <charset val="238"/>
    </font>
    <font>
      <b/>
      <sz val="9"/>
      <color indexed="81"/>
      <name val="Exo Medium"/>
      <charset val="238"/>
    </font>
    <font>
      <sz val="11"/>
      <color theme="1"/>
      <name val="Montserrat"/>
      <charset val="238"/>
    </font>
    <font>
      <vertAlign val="superscript"/>
      <sz val="10"/>
      <color theme="1"/>
      <name val="Montserrat"/>
      <charset val="238"/>
    </font>
    <font>
      <sz val="11"/>
      <name val="Montserrat"/>
      <charset val="238"/>
    </font>
    <font>
      <b/>
      <sz val="11"/>
      <name val="Montserrat"/>
      <charset val="238"/>
    </font>
    <font>
      <u/>
      <sz val="11"/>
      <color theme="10"/>
      <name val="Montserrat"/>
      <charset val="238"/>
    </font>
    <font>
      <sz val="10"/>
      <name val="Montserrat"/>
      <charset val="238"/>
    </font>
    <font>
      <b/>
      <sz val="10"/>
      <name val="Montserrat"/>
      <charset val="238"/>
    </font>
    <font>
      <sz val="9"/>
      <color theme="1"/>
      <name val="Lato"/>
      <family val="2"/>
      <charset val="238"/>
    </font>
    <font>
      <sz val="8"/>
      <color rgb="FF0070C0"/>
      <name val="Lato"/>
      <family val="2"/>
      <charset val="238"/>
    </font>
    <font>
      <sz val="8"/>
      <color rgb="FF0070C0"/>
      <name val="Montserrat"/>
      <family val="2"/>
      <charset val="238"/>
    </font>
    <font>
      <sz val="9"/>
      <color theme="1" tint="0.34998626667073579"/>
      <name val="Montserrat"/>
      <charset val="238"/>
    </font>
    <font>
      <b/>
      <sz val="8"/>
      <color theme="1"/>
      <name val="Montserrat"/>
      <charset val="238"/>
    </font>
    <font>
      <sz val="8"/>
      <color theme="0"/>
      <name val="Montserrat"/>
      <charset val="238"/>
    </font>
    <font>
      <u/>
      <sz val="8"/>
      <name val="Montserrat"/>
      <charset val="238"/>
    </font>
    <font>
      <b/>
      <sz val="10"/>
      <color theme="1"/>
      <name val="Lato"/>
      <family val="2"/>
      <charset val="238"/>
    </font>
    <font>
      <b/>
      <sz val="10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F1F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FF8F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575B"/>
        <bgColor indexed="64"/>
      </patternFill>
    </fill>
    <fill>
      <patternFill patternType="solid">
        <fgColor rgb="FFFF7C8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auto="1"/>
      </right>
      <top/>
      <bottom style="thin">
        <color auto="1"/>
      </bottom>
      <diagonal/>
    </border>
    <border>
      <left style="thick">
        <color rgb="FFB7E1CD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indexed="64"/>
      </bottom>
      <diagonal/>
    </border>
    <border>
      <left/>
      <right style="thin">
        <color rgb="FFB7B7B7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auto="1"/>
      </left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auto="1"/>
      </top>
      <bottom/>
      <diagonal/>
    </border>
    <border>
      <left/>
      <right style="thin">
        <color theme="2" tint="-0.499984740745262"/>
      </right>
      <top/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0">
    <xf numFmtId="0" fontId="0" fillId="0" borderId="0" xfId="0"/>
    <xf numFmtId="0" fontId="7" fillId="0" borderId="0" xfId="0" applyFont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left" vertical="center"/>
      <protection locked="0"/>
    </xf>
    <xf numFmtId="164" fontId="9" fillId="0" borderId="6" xfId="0" applyNumberFormat="1" applyFont="1" applyBorder="1" applyAlignment="1" applyProtection="1">
      <alignment horizontal="right" vertical="center"/>
      <protection locked="0"/>
    </xf>
    <xf numFmtId="165" fontId="9" fillId="0" borderId="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4" fontId="17" fillId="0" borderId="2" xfId="0" applyNumberFormat="1" applyFont="1" applyBorder="1" applyProtection="1">
      <protection hidden="1"/>
    </xf>
    <xf numFmtId="4" fontId="17" fillId="0" borderId="3" xfId="0" applyNumberFormat="1" applyFont="1" applyBorder="1" applyProtection="1">
      <protection hidden="1"/>
    </xf>
    <xf numFmtId="4" fontId="20" fillId="0" borderId="4" xfId="0" applyNumberFormat="1" applyFont="1" applyBorder="1" applyProtection="1">
      <protection hidden="1"/>
    </xf>
    <xf numFmtId="4" fontId="17" fillId="0" borderId="5" xfId="0" applyNumberFormat="1" applyFont="1" applyBorder="1" applyProtection="1">
      <protection hidden="1"/>
    </xf>
    <xf numFmtId="4" fontId="17" fillId="0" borderId="6" xfId="0" applyNumberFormat="1" applyFont="1" applyBorder="1" applyProtection="1">
      <protection hidden="1"/>
    </xf>
    <xf numFmtId="4" fontId="20" fillId="0" borderId="7" xfId="0" applyNumberFormat="1" applyFont="1" applyBorder="1" applyProtection="1">
      <protection hidden="1"/>
    </xf>
    <xf numFmtId="4" fontId="17" fillId="0" borderId="8" xfId="0" applyNumberFormat="1" applyFont="1" applyBorder="1" applyProtection="1">
      <protection hidden="1"/>
    </xf>
    <xf numFmtId="4" fontId="17" fillId="0" borderId="9" xfId="0" applyNumberFormat="1" applyFont="1" applyBorder="1" applyProtection="1">
      <protection hidden="1"/>
    </xf>
    <xf numFmtId="4" fontId="20" fillId="0" borderId="10" xfId="0" applyNumberFormat="1" applyFont="1" applyBorder="1" applyProtection="1">
      <protection hidden="1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8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8" fillId="3" borderId="2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71" fontId="11" fillId="0" borderId="0" xfId="1" applyNumberFormat="1" applyFont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7" fontId="10" fillId="4" borderId="7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9" fillId="4" borderId="5" xfId="0" applyFont="1" applyFill="1" applyBorder="1" applyAlignment="1" applyProtection="1">
      <alignment horizontal="right" vertical="center"/>
      <protection hidden="1"/>
    </xf>
    <xf numFmtId="0" fontId="9" fillId="4" borderId="8" xfId="0" applyFont="1" applyFill="1" applyBorder="1" applyAlignment="1" applyProtection="1">
      <alignment horizontal="right" vertical="center"/>
      <protection hidden="1"/>
    </xf>
    <xf numFmtId="167" fontId="10" fillId="4" borderId="10" xfId="0" applyNumberFormat="1" applyFont="1" applyFill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167" fontId="10" fillId="0" borderId="0" xfId="0" applyNumberFormat="1" applyFont="1" applyAlignment="1" applyProtection="1">
      <alignment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169" fontId="20" fillId="0" borderId="0" xfId="0" applyNumberFormat="1" applyFont="1" applyProtection="1">
      <protection hidden="1"/>
    </xf>
    <xf numFmtId="169" fontId="20" fillId="0" borderId="0" xfId="0" applyNumberFormat="1" applyFont="1" applyAlignment="1" applyProtection="1">
      <alignment vertical="center"/>
      <protection hidden="1"/>
    </xf>
    <xf numFmtId="172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166" fontId="18" fillId="0" borderId="0" xfId="0" applyNumberFormat="1" applyFont="1" applyAlignment="1" applyProtection="1">
      <alignment vertical="center"/>
      <protection hidden="1"/>
    </xf>
    <xf numFmtId="0" fontId="35" fillId="7" borderId="24" xfId="0" applyFont="1" applyFill="1" applyBorder="1" applyAlignment="1" applyProtection="1">
      <alignment horizontal="center" vertical="center"/>
      <protection hidden="1"/>
    </xf>
    <xf numFmtId="0" fontId="35" fillId="7" borderId="26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 indent="1"/>
      <protection hidden="1"/>
    </xf>
    <xf numFmtId="0" fontId="19" fillId="0" borderId="43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44" xfId="0" applyFont="1" applyBorder="1" applyAlignment="1" applyProtection="1">
      <alignment vertical="center"/>
      <protection hidden="1"/>
    </xf>
    <xf numFmtId="0" fontId="20" fillId="3" borderId="1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68" fontId="24" fillId="0" borderId="0" xfId="0" applyNumberFormat="1" applyFont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166" fontId="18" fillId="0" borderId="0" xfId="0" applyNumberFormat="1" applyFont="1" applyAlignment="1" applyProtection="1">
      <alignment horizontal="center" vertical="center"/>
      <protection hidden="1"/>
    </xf>
    <xf numFmtId="166" fontId="17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left" vertical="center"/>
      <protection locked="0"/>
    </xf>
    <xf numFmtId="164" fontId="9" fillId="0" borderId="3" xfId="0" applyNumberFormat="1" applyFont="1" applyBorder="1" applyAlignment="1" applyProtection="1">
      <alignment horizontal="right" vertical="center"/>
      <protection locked="0"/>
    </xf>
    <xf numFmtId="165" fontId="9" fillId="0" borderId="3" xfId="0" applyNumberFormat="1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" xfId="0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7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horizontal="left" vertical="center"/>
      <protection locked="0"/>
    </xf>
    <xf numFmtId="164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0" xfId="0" applyFont="1" applyBorder="1" applyAlignment="1" applyProtection="1">
      <alignment horizontal="left" vertical="center"/>
      <protection locked="0"/>
    </xf>
    <xf numFmtId="0" fontId="37" fillId="0" borderId="0" xfId="1" applyFont="1" applyFill="1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8" fillId="3" borderId="14" xfId="0" applyFont="1" applyFill="1" applyBorder="1" applyAlignment="1" applyProtection="1">
      <alignment horizontal="center" vertical="center" wrapText="1"/>
      <protection hidden="1"/>
    </xf>
    <xf numFmtId="0" fontId="39" fillId="3" borderId="14" xfId="0" applyFont="1" applyFill="1" applyBorder="1" applyAlignment="1" applyProtection="1">
      <alignment horizontal="center" vertical="center" wrapText="1"/>
      <protection hidden="1"/>
    </xf>
    <xf numFmtId="4" fontId="17" fillId="0" borderId="47" xfId="0" applyNumberFormat="1" applyFont="1" applyBorder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4" fillId="4" borderId="28" xfId="0" applyFont="1" applyFill="1" applyBorder="1" applyAlignment="1" applyProtection="1">
      <alignment horizontal="left" vertical="center" wrapText="1" indent="1"/>
      <protection hidden="1"/>
    </xf>
    <xf numFmtId="0" fontId="34" fillId="4" borderId="0" xfId="0" applyFont="1" applyFill="1" applyAlignment="1" applyProtection="1">
      <alignment horizontal="left" vertical="center" wrapText="1" indent="1"/>
      <protection hidden="1"/>
    </xf>
    <xf numFmtId="169" fontId="35" fillId="7" borderId="24" xfId="0" applyNumberFormat="1" applyFont="1" applyFill="1" applyBorder="1" applyAlignment="1" applyProtection="1">
      <alignment horizontal="center" vertical="center"/>
      <protection hidden="1"/>
    </xf>
    <xf numFmtId="0" fontId="35" fillId="7" borderId="26" xfId="0" applyFont="1" applyFill="1" applyBorder="1" applyAlignment="1" applyProtection="1">
      <alignment horizontal="center" vertical="center"/>
      <protection hidden="1"/>
    </xf>
    <xf numFmtId="172" fontId="35" fillId="7" borderId="25" xfId="0" applyNumberFormat="1" applyFont="1" applyFill="1" applyBorder="1" applyAlignment="1" applyProtection="1">
      <alignment horizontal="center" vertical="center"/>
      <protection hidden="1"/>
    </xf>
    <xf numFmtId="0" fontId="35" fillId="7" borderId="27" xfId="0" applyFont="1" applyFill="1" applyBorder="1" applyAlignment="1" applyProtection="1">
      <alignment horizontal="center" vertical="center"/>
      <protection hidden="1"/>
    </xf>
    <xf numFmtId="0" fontId="35" fillId="7" borderId="29" xfId="0" applyFont="1" applyFill="1" applyBorder="1" applyAlignment="1" applyProtection="1">
      <alignment horizontal="left" vertical="center" indent="1"/>
      <protection hidden="1"/>
    </xf>
    <xf numFmtId="0" fontId="35" fillId="7" borderId="41" xfId="0" applyFont="1" applyFill="1" applyBorder="1" applyAlignment="1" applyProtection="1">
      <alignment horizontal="left" vertical="center" indent="1"/>
      <protection hidden="1"/>
    </xf>
    <xf numFmtId="0" fontId="35" fillId="7" borderId="30" xfId="0" applyFont="1" applyFill="1" applyBorder="1" applyAlignment="1" applyProtection="1">
      <alignment horizontal="left" vertical="center" indent="1"/>
      <protection hidden="1"/>
    </xf>
    <xf numFmtId="0" fontId="35" fillId="7" borderId="42" xfId="0" applyFont="1" applyFill="1" applyBorder="1" applyAlignment="1" applyProtection="1">
      <alignment horizontal="left" vertical="center" indent="1"/>
      <protection hidden="1"/>
    </xf>
    <xf numFmtId="0" fontId="14" fillId="2" borderId="19" xfId="0" applyFont="1" applyFill="1" applyBorder="1" applyAlignment="1" applyProtection="1">
      <alignment horizontal="left" vertical="center" indent="1"/>
      <protection hidden="1"/>
    </xf>
    <xf numFmtId="170" fontId="24" fillId="3" borderId="19" xfId="0" applyNumberFormat="1" applyFont="1" applyFill="1" applyBorder="1" applyAlignment="1" applyProtection="1">
      <alignment horizontal="left" indent="1"/>
      <protection hidden="1"/>
    </xf>
    <xf numFmtId="170" fontId="24" fillId="3" borderId="46" xfId="0" applyNumberFormat="1" applyFont="1" applyFill="1" applyBorder="1" applyAlignment="1" applyProtection="1">
      <alignment horizontal="left" indent="1"/>
      <protection hidden="1"/>
    </xf>
    <xf numFmtId="0" fontId="35" fillId="0" borderId="33" xfId="0" applyFont="1" applyBorder="1" applyAlignment="1" applyProtection="1">
      <alignment horizontal="center" vertical="center"/>
      <protection hidden="1"/>
    </xf>
    <xf numFmtId="0" fontId="35" fillId="0" borderId="32" xfId="0" applyFont="1" applyBorder="1" applyAlignment="1" applyProtection="1">
      <alignment horizontal="center" vertical="center"/>
      <protection hidden="1"/>
    </xf>
    <xf numFmtId="0" fontId="35" fillId="4" borderId="33" xfId="0" applyFont="1" applyFill="1" applyBorder="1" applyAlignment="1" applyProtection="1">
      <alignment horizontal="center" vertical="center"/>
      <protection hidden="1"/>
    </xf>
    <xf numFmtId="0" fontId="35" fillId="4" borderId="32" xfId="0" applyFont="1" applyFill="1" applyBorder="1" applyAlignment="1" applyProtection="1">
      <alignment horizontal="center" vertical="center"/>
      <protection hidden="1"/>
    </xf>
    <xf numFmtId="0" fontId="35" fillId="3" borderId="3" xfId="0" applyFont="1" applyFill="1" applyBorder="1" applyAlignment="1" applyProtection="1">
      <alignment horizontal="center" vertical="center"/>
      <protection hidden="1"/>
    </xf>
    <xf numFmtId="0" fontId="35" fillId="3" borderId="6" xfId="0" applyFont="1" applyFill="1" applyBorder="1" applyAlignment="1" applyProtection="1">
      <alignment horizontal="center" vertical="center"/>
      <protection hidden="1"/>
    </xf>
    <xf numFmtId="0" fontId="35" fillId="3" borderId="4" xfId="0" applyFont="1" applyFill="1" applyBorder="1" applyAlignment="1" applyProtection="1">
      <alignment horizontal="center" vertical="center"/>
      <protection hidden="1"/>
    </xf>
    <xf numFmtId="0" fontId="35" fillId="3" borderId="7" xfId="0" applyFont="1" applyFill="1" applyBorder="1" applyAlignment="1" applyProtection="1">
      <alignment horizontal="center" vertical="center"/>
      <protection hidden="1"/>
    </xf>
    <xf numFmtId="0" fontId="28" fillId="0" borderId="6" xfId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left" vertical="center"/>
      <protection locked="0"/>
    </xf>
    <xf numFmtId="0" fontId="11" fillId="0" borderId="6" xfId="1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8" xfId="0" applyFont="1" applyFill="1" applyBorder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left" vertical="center"/>
      <protection hidden="1"/>
    </xf>
    <xf numFmtId="169" fontId="20" fillId="4" borderId="6" xfId="0" applyNumberFormat="1" applyFont="1" applyFill="1" applyBorder="1" applyAlignment="1" applyProtection="1">
      <alignment horizontal="center" vertical="center"/>
      <protection hidden="1"/>
    </xf>
    <xf numFmtId="172" fontId="13" fillId="4" borderId="7" xfId="0" applyNumberFormat="1" applyFont="1" applyFill="1" applyBorder="1" applyAlignment="1" applyProtection="1">
      <alignment horizontal="center" vertical="center"/>
      <protection hidden="1"/>
    </xf>
    <xf numFmtId="169" fontId="20" fillId="0" borderId="6" xfId="0" applyNumberFormat="1" applyFont="1" applyBorder="1" applyAlignment="1" applyProtection="1">
      <alignment horizontal="center" vertical="center"/>
      <protection hidden="1"/>
    </xf>
    <xf numFmtId="172" fontId="13" fillId="0" borderId="7" xfId="0" applyNumberFormat="1" applyFont="1" applyBorder="1" applyAlignment="1" applyProtection="1">
      <alignment horizontal="center" vertical="center"/>
      <protection hidden="1"/>
    </xf>
    <xf numFmtId="167" fontId="10" fillId="0" borderId="38" xfId="0" applyNumberFormat="1" applyFont="1" applyBorder="1" applyAlignment="1" applyProtection="1">
      <alignment horizontal="left" vertical="center" indent="1"/>
      <protection hidden="1"/>
    </xf>
    <xf numFmtId="167" fontId="10" fillId="0" borderId="39" xfId="0" applyNumberFormat="1" applyFont="1" applyBorder="1" applyAlignment="1" applyProtection="1">
      <alignment horizontal="left" vertical="center" indent="1"/>
      <protection hidden="1"/>
    </xf>
    <xf numFmtId="167" fontId="10" fillId="0" borderId="30" xfId="0" applyNumberFormat="1" applyFont="1" applyBorder="1" applyAlignment="1" applyProtection="1">
      <alignment horizontal="left" vertical="center" indent="1"/>
      <protection hidden="1"/>
    </xf>
    <xf numFmtId="167" fontId="10" fillId="0" borderId="40" xfId="0" applyNumberFormat="1" applyFont="1" applyBorder="1" applyAlignment="1" applyProtection="1">
      <alignment horizontal="left" vertical="center" indent="1"/>
      <protection hidden="1"/>
    </xf>
    <xf numFmtId="169" fontId="20" fillId="0" borderId="9" xfId="0" applyNumberFormat="1" applyFont="1" applyBorder="1" applyAlignment="1" applyProtection="1">
      <alignment horizontal="center" vertical="center"/>
      <protection hidden="1"/>
    </xf>
    <xf numFmtId="172" fontId="13" fillId="0" borderId="10" xfId="0" applyNumberFormat="1" applyFont="1" applyBorder="1" applyAlignment="1" applyProtection="1">
      <alignment horizontal="center" vertical="center"/>
      <protection hidden="1"/>
    </xf>
    <xf numFmtId="0" fontId="35" fillId="3" borderId="31" xfId="0" applyFont="1" applyFill="1" applyBorder="1" applyAlignment="1" applyProtection="1">
      <alignment horizontal="center" vertical="center"/>
      <protection hidden="1"/>
    </xf>
    <xf numFmtId="0" fontId="35" fillId="3" borderId="32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left" vertical="center"/>
      <protection hidden="1"/>
    </xf>
    <xf numFmtId="0" fontId="19" fillId="0" borderId="7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14" fillId="2" borderId="45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166" fontId="15" fillId="3" borderId="19" xfId="0" applyNumberFormat="1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3" fillId="2" borderId="46" xfId="0" applyFont="1" applyFill="1" applyBorder="1" applyAlignment="1" applyProtection="1">
      <alignment horizontal="center" vertical="center"/>
      <protection hidden="1"/>
    </xf>
    <xf numFmtId="0" fontId="20" fillId="7" borderId="20" xfId="0" applyFont="1" applyFill="1" applyBorder="1" applyAlignment="1" applyProtection="1">
      <alignment horizontal="center" vertical="center"/>
      <protection hidden="1"/>
    </xf>
    <xf numFmtId="0" fontId="20" fillId="7" borderId="21" xfId="0" applyFont="1" applyFill="1" applyBorder="1" applyAlignment="1" applyProtection="1">
      <alignment horizontal="center" vertical="center"/>
      <protection hidden="1"/>
    </xf>
    <xf numFmtId="0" fontId="20" fillId="7" borderId="22" xfId="0" applyFont="1" applyFill="1" applyBorder="1" applyAlignment="1" applyProtection="1">
      <alignment horizontal="center" vertical="center"/>
      <protection hidden="1"/>
    </xf>
    <xf numFmtId="0" fontId="19" fillId="5" borderId="16" xfId="0" applyFont="1" applyFill="1" applyBorder="1" applyAlignment="1" applyProtection="1">
      <alignment horizontal="left" vertical="center" indent="6"/>
      <protection hidden="1"/>
    </xf>
    <xf numFmtId="0" fontId="19" fillId="5" borderId="17" xfId="0" applyFont="1" applyFill="1" applyBorder="1" applyAlignment="1" applyProtection="1">
      <alignment horizontal="left" vertical="center" indent="6"/>
      <protection hidden="1"/>
    </xf>
    <xf numFmtId="0" fontId="19" fillId="5" borderId="18" xfId="0" applyFont="1" applyFill="1" applyBorder="1" applyAlignment="1" applyProtection="1">
      <alignment horizontal="left" vertical="center" indent="6"/>
      <protection hidden="1"/>
    </xf>
    <xf numFmtId="0" fontId="17" fillId="8" borderId="16" xfId="0" applyFont="1" applyFill="1" applyBorder="1" applyAlignment="1" applyProtection="1">
      <alignment horizontal="center" vertical="center"/>
      <protection hidden="1"/>
    </xf>
    <xf numFmtId="0" fontId="17" fillId="8" borderId="17" xfId="0" applyFont="1" applyFill="1" applyBorder="1" applyAlignment="1" applyProtection="1">
      <alignment horizontal="center" vertical="center"/>
      <protection hidden="1"/>
    </xf>
    <xf numFmtId="0" fontId="17" fillId="8" borderId="18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4" borderId="5" xfId="0" applyFont="1" applyFill="1" applyBorder="1" applyAlignment="1" applyProtection="1">
      <alignment horizontal="left" vertical="center"/>
      <protection hidden="1"/>
    </xf>
    <xf numFmtId="0" fontId="9" fillId="4" borderId="7" xfId="0" applyFont="1" applyFill="1" applyBorder="1" applyAlignment="1" applyProtection="1">
      <alignment horizontal="left" vertical="center"/>
      <protection hidden="1"/>
    </xf>
    <xf numFmtId="0" fontId="35" fillId="0" borderId="34" xfId="0" applyFont="1" applyBorder="1" applyAlignment="1" applyProtection="1">
      <alignment horizontal="center" vertical="center"/>
      <protection hidden="1"/>
    </xf>
    <xf numFmtId="167" fontId="20" fillId="3" borderId="29" xfId="0" applyNumberFormat="1" applyFont="1" applyFill="1" applyBorder="1" applyAlignment="1" applyProtection="1">
      <alignment horizontal="center" vertical="center"/>
      <protection hidden="1"/>
    </xf>
    <xf numFmtId="167" fontId="20" fillId="3" borderId="35" xfId="0" applyNumberFormat="1" applyFont="1" applyFill="1" applyBorder="1" applyAlignment="1" applyProtection="1">
      <alignment horizontal="center" vertical="center"/>
      <protection hidden="1"/>
    </xf>
    <xf numFmtId="167" fontId="20" fillId="3" borderId="36" xfId="0" applyNumberFormat="1" applyFont="1" applyFill="1" applyBorder="1" applyAlignment="1" applyProtection="1">
      <alignment horizontal="center" vertical="center"/>
      <protection hidden="1"/>
    </xf>
    <xf numFmtId="167" fontId="20" fillId="3" borderId="37" xfId="0" applyNumberFormat="1" applyFont="1" applyFill="1" applyBorder="1" applyAlignment="1" applyProtection="1">
      <alignment horizontal="center" vertical="center"/>
      <protection hidden="1"/>
    </xf>
    <xf numFmtId="167" fontId="10" fillId="0" borderId="36" xfId="0" applyNumberFormat="1" applyFont="1" applyBorder="1" applyAlignment="1" applyProtection="1">
      <alignment horizontal="left" vertical="center" indent="1"/>
      <protection hidden="1"/>
    </xf>
    <xf numFmtId="167" fontId="10" fillId="0" borderId="37" xfId="0" applyNumberFormat="1" applyFont="1" applyBorder="1" applyAlignment="1" applyProtection="1">
      <alignment horizontal="left" vertical="center" indent="1"/>
      <protection hidden="1"/>
    </xf>
    <xf numFmtId="167" fontId="10" fillId="4" borderId="38" xfId="0" applyNumberFormat="1" applyFont="1" applyFill="1" applyBorder="1" applyAlignment="1" applyProtection="1">
      <alignment horizontal="left" vertical="center" indent="1"/>
      <protection hidden="1"/>
    </xf>
    <xf numFmtId="167" fontId="10" fillId="4" borderId="39" xfId="0" applyNumberFormat="1" applyFont="1" applyFill="1" applyBorder="1" applyAlignment="1" applyProtection="1">
      <alignment horizontal="left" vertical="center" indent="1"/>
      <protection hidden="1"/>
    </xf>
    <xf numFmtId="167" fontId="10" fillId="4" borderId="36" xfId="0" applyNumberFormat="1" applyFont="1" applyFill="1" applyBorder="1" applyAlignment="1" applyProtection="1">
      <alignment horizontal="left" vertical="center" indent="1"/>
      <protection hidden="1"/>
    </xf>
    <xf numFmtId="167" fontId="10" fillId="4" borderId="37" xfId="0" applyNumberFormat="1" applyFont="1" applyFill="1" applyBorder="1" applyAlignment="1" applyProtection="1">
      <alignment horizontal="left" vertical="center" indent="1"/>
      <protection hidden="1"/>
    </xf>
    <xf numFmtId="0" fontId="19" fillId="5" borderId="16" xfId="0" applyFont="1" applyFill="1" applyBorder="1" applyAlignment="1" applyProtection="1">
      <alignment horizontal="left" vertical="center" wrapText="1" indent="5"/>
      <protection hidden="1"/>
    </xf>
    <xf numFmtId="0" fontId="19" fillId="5" borderId="17" xfId="0" applyFont="1" applyFill="1" applyBorder="1" applyAlignment="1" applyProtection="1">
      <alignment horizontal="left" vertical="center" wrapText="1" indent="5"/>
      <protection hidden="1"/>
    </xf>
    <xf numFmtId="0" fontId="19" fillId="5" borderId="18" xfId="0" applyFont="1" applyFill="1" applyBorder="1" applyAlignment="1" applyProtection="1">
      <alignment horizontal="left" vertical="center" wrapText="1" indent="5"/>
      <protection hidden="1"/>
    </xf>
  </cellXfs>
  <cellStyles count="2">
    <cellStyle name="Hypertextové prepojenie" xfId="1" builtinId="8"/>
    <cellStyle name="Normálna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auto="1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5" formatCode="0&quot; ks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alignment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/>
        <horizontal style="thin">
          <color rgb="FFB7B7B7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alignment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name val="Montserrat"/>
        <charset val="238"/>
        <scheme val="none"/>
      </font>
      <alignment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DAF1F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8F8"/>
        </patternFill>
      </fill>
    </dxf>
    <dxf>
      <fill>
        <patternFill patternType="solid">
          <bgColor theme="0"/>
        </patternFill>
      </fill>
    </dxf>
    <dxf>
      <fill>
        <patternFill>
          <bgColor rgb="FFDAF1F3"/>
        </patternFill>
      </fill>
    </dxf>
    <dxf>
      <fill>
        <patternFill>
          <bgColor rgb="FFB7E1CD"/>
        </patternFill>
      </fill>
    </dxf>
    <dxf>
      <fill>
        <patternFill>
          <bgColor rgb="FFDAF1F3"/>
        </patternFill>
      </fill>
    </dxf>
  </dxfs>
  <tableStyles count="1" defaultTableStyle="TableStyleMedium2" defaultPivotStyle="PivotStyleLight16">
    <tableStyle name="marek zelena" pivot="0" count="5" xr9:uid="{448792C8-691C-4426-BCD9-715B416715CB}">
      <tableStyleElement type="headerRow" dxfId="36"/>
      <tableStyleElement type="totalRow" dxfId="35"/>
      <tableStyleElement type="firstColumn" dxfId="34"/>
      <tableStyleElement type="firstRowStripe" dxfId="33"/>
      <tableStyleElement type="secondRowStripe" dxfId="32"/>
    </tableStyle>
  </tableStyles>
  <colors>
    <mruColors>
      <color rgb="FFB7B7B7"/>
      <color rgb="FFDAF1F3"/>
      <color rgb="FFB7E1CD"/>
      <color rgb="FFEFF8F8"/>
      <color rgb="FFFF575B"/>
      <color rgb="FFFF0066"/>
      <color rgb="FFFF9999"/>
      <color rgb="FFFFB7B7"/>
      <color rgb="FF0070C0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svg"/><Relationship Id="rId2" Type="http://schemas.openxmlformats.org/officeDocument/2006/relationships/image" Target="../media/image32.png"/><Relationship Id="rId1" Type="http://schemas.openxmlformats.org/officeDocument/2006/relationships/image" Target="../media/image3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svg"/><Relationship Id="rId1" Type="http://schemas.openxmlformats.org/officeDocument/2006/relationships/image" Target="../media/image3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47.png"/><Relationship Id="rId18" Type="http://schemas.openxmlformats.org/officeDocument/2006/relationships/image" Target="../media/image52.png"/><Relationship Id="rId26" Type="http://schemas.openxmlformats.org/officeDocument/2006/relationships/image" Target="../media/image60.png"/><Relationship Id="rId3" Type="http://schemas.openxmlformats.org/officeDocument/2006/relationships/image" Target="../media/image37.png"/><Relationship Id="rId21" Type="http://schemas.openxmlformats.org/officeDocument/2006/relationships/image" Target="../media/image55.png"/><Relationship Id="rId7" Type="http://schemas.openxmlformats.org/officeDocument/2006/relationships/image" Target="../media/image41.png"/><Relationship Id="rId12" Type="http://schemas.openxmlformats.org/officeDocument/2006/relationships/image" Target="../media/image46.png"/><Relationship Id="rId17" Type="http://schemas.openxmlformats.org/officeDocument/2006/relationships/image" Target="../media/image51.png"/><Relationship Id="rId25" Type="http://schemas.openxmlformats.org/officeDocument/2006/relationships/image" Target="../media/image59.png"/><Relationship Id="rId2" Type="http://schemas.openxmlformats.org/officeDocument/2006/relationships/image" Target="../media/image36.png"/><Relationship Id="rId16" Type="http://schemas.openxmlformats.org/officeDocument/2006/relationships/image" Target="../media/image50.png"/><Relationship Id="rId20" Type="http://schemas.openxmlformats.org/officeDocument/2006/relationships/image" Target="../media/image54.png"/><Relationship Id="rId29" Type="http://schemas.openxmlformats.org/officeDocument/2006/relationships/image" Target="../media/image63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11" Type="http://schemas.openxmlformats.org/officeDocument/2006/relationships/image" Target="../media/image45.png"/><Relationship Id="rId24" Type="http://schemas.openxmlformats.org/officeDocument/2006/relationships/image" Target="../media/image58.png"/><Relationship Id="rId5" Type="http://schemas.openxmlformats.org/officeDocument/2006/relationships/image" Target="../media/image39.png"/><Relationship Id="rId15" Type="http://schemas.openxmlformats.org/officeDocument/2006/relationships/image" Target="../media/image49.png"/><Relationship Id="rId23" Type="http://schemas.openxmlformats.org/officeDocument/2006/relationships/image" Target="../media/image57.png"/><Relationship Id="rId28" Type="http://schemas.openxmlformats.org/officeDocument/2006/relationships/image" Target="../media/image62.png"/><Relationship Id="rId10" Type="http://schemas.openxmlformats.org/officeDocument/2006/relationships/image" Target="../media/image44.png"/><Relationship Id="rId19" Type="http://schemas.openxmlformats.org/officeDocument/2006/relationships/image" Target="../media/image53.png"/><Relationship Id="rId31" Type="http://schemas.openxmlformats.org/officeDocument/2006/relationships/image" Target="../media/image65.png"/><Relationship Id="rId4" Type="http://schemas.openxmlformats.org/officeDocument/2006/relationships/image" Target="../media/image38.png"/><Relationship Id="rId9" Type="http://schemas.openxmlformats.org/officeDocument/2006/relationships/image" Target="../media/image43.png"/><Relationship Id="rId14" Type="http://schemas.openxmlformats.org/officeDocument/2006/relationships/image" Target="../media/image48.png"/><Relationship Id="rId22" Type="http://schemas.openxmlformats.org/officeDocument/2006/relationships/image" Target="../media/image56.png"/><Relationship Id="rId27" Type="http://schemas.openxmlformats.org/officeDocument/2006/relationships/image" Target="../media/image61.png"/><Relationship Id="rId30" Type="http://schemas.openxmlformats.org/officeDocument/2006/relationships/image" Target="../media/image6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</xdr:colOff>
      <xdr:row>3</xdr:row>
      <xdr:rowOff>1</xdr:rowOff>
    </xdr:from>
    <xdr:to>
      <xdr:col>7</xdr:col>
      <xdr:colOff>1625475</xdr:colOff>
      <xdr:row>17</xdr:row>
      <xdr:rowOff>16351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7B8E341-3DC7-60D7-7702-708A9B7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723901"/>
          <a:ext cx="2854200" cy="148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25</xdr:row>
      <xdr:rowOff>9526</xdr:rowOff>
    </xdr:from>
    <xdr:to>
      <xdr:col>1</xdr:col>
      <xdr:colOff>28575</xdr:colOff>
      <xdr:row>26</xdr:row>
      <xdr:rowOff>28575</xdr:rowOff>
    </xdr:to>
    <xdr:pic>
      <xdr:nvPicPr>
        <xdr:cNvPr id="2" name="Grafický objekt 1" descr="Pomocník výplň plnou farbou">
          <a:extLst>
            <a:ext uri="{FF2B5EF4-FFF2-40B4-BE49-F238E27FC236}">
              <a16:creationId xmlns:a16="http://schemas.microsoft.com/office/drawing/2014/main" id="{5B0F077F-92D8-41F0-881A-45A38162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4776" y="3886201"/>
          <a:ext cx="247649" cy="24764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352425</xdr:colOff>
      <xdr:row>0</xdr:row>
      <xdr:rowOff>247649</xdr:rowOff>
    </xdr:to>
    <xdr:pic>
      <xdr:nvPicPr>
        <xdr:cNvPr id="4" name="Grafický objekt 3" descr="Pomocník výplň plnou farbou">
          <a:extLst>
            <a:ext uri="{FF2B5EF4-FFF2-40B4-BE49-F238E27FC236}">
              <a16:creationId xmlns:a16="http://schemas.microsoft.com/office/drawing/2014/main" id="{E1037C18-1326-4AF3-A4E8-B8E279FF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0"/>
          <a:ext cx="247649" cy="247649"/>
        </a:xfrm>
        <a:prstGeom prst="rect">
          <a:avLst/>
        </a:prstGeom>
        <a:effectLst/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7E880-7140-4A00-A47F-9D65988ABF3D}" name="Tabuľka4" displayName="Tabuľka4" ref="A28:Q123" totalsRowShown="0" headerRowDxfId="28" dataDxfId="27" tableBorderDxfId="31">
  <tableColumns count="17">
    <tableColumn id="1" xr3:uid="{E9B00296-DD63-4059-8BE7-1D3C7FEA4572}" name="Por." dataDxfId="29"/>
    <tableColumn id="2" xr3:uid="{C2A8EA15-FB2A-45F3-9106-3299F7A9F7A9}" name="Materiál●" dataDxfId="15"/>
    <tableColumn id="3" xr3:uid="{E21D8495-3CCD-465E-9954-FA4291093C3E}" name="Dĺžka [mm]●" dataDxfId="14"/>
    <tableColumn id="4" xr3:uid="{4F1C3067-51B9-49E1-94A6-19A07275CEF2}" name="Šírka [mm]●" dataDxfId="13"/>
    <tableColumn id="5" xr3:uid="{383E35A3-59B4-416D-83DF-D2575DE8968B}" name="Počet [ks]●" dataDxfId="12"/>
    <tableColumn id="6" xr3:uid="{049EAA37-274E-4D66-A2A3-D8B68B6E572E}" name="Kresba" dataDxfId="11"/>
    <tableColumn id="7" xr3:uid="{2EE2D00E-2553-476B-B38E-D88669BFD016}" name="Farba RAL●" dataDxfId="10"/>
    <tableColumn id="8" xr3:uid="{41DB5546-F92C-418F-81BA-F3F63523DDA0}" name="Názov dielca / Poznámka" dataDxfId="9"/>
    <tableColumn id="9" xr3:uid="{378D8F89-1401-4CA7-B7B7-65DC5C3D6833}" name="Horná hrana" dataDxfId="8"/>
    <tableColumn id="10" xr3:uid="{C48FC461-8AAB-4529-BFFC-BDB1FC4EA25E}" name="Typ●" dataDxfId="7"/>
    <tableColumn id="11" xr3:uid="{D480327B-EA47-4E8F-8EB2-CF71115F4ED6}" name="Spodná hrana" dataDxfId="6"/>
    <tableColumn id="12" xr3:uid="{0F5C0F6D-2027-46A6-ACA9-AB85A39AE678}" name="S-Hr farba" dataDxfId="5"/>
    <tableColumn id="13" xr3:uid="{05B11743-2A92-4DAE-89AA-1C9E9DBF215A}" name="Ľavá hrana" dataDxfId="4"/>
    <tableColumn id="14" xr3:uid="{F02AA20E-921A-4A8F-BA5A-EED62F5F1B3C}" name="Ľ-Hr farba" dataDxfId="3"/>
    <tableColumn id="15" xr3:uid="{3C1A5AB9-FF81-433F-A7E3-C34F7569EA89}" name="Pravá hrana" dataDxfId="2"/>
    <tableColumn id="16" xr3:uid="{5EF9A803-4A58-4EA5-9A06-97D4EBCB99B0}" name="①②" dataDxfId="1"/>
    <tableColumn id="17" xr3:uid="{69C6DF7C-0006-4153-9E5F-0C23D0244B2D}" name="Frézovanie dvierok●" dataDxfId="0"/>
  </tableColumns>
  <tableStyleInfo name="marek zelen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016B5D-A5C3-43C5-8450-161E60286EBA}" name="Tabuľka1" displayName="Tabuľka1" ref="S28:AA123" totalsRowShown="0" headerRowDxfId="17" dataDxfId="16" tableBorderDxfId="30">
  <tableColumns count="9">
    <tableColumn id="1" xr3:uid="{123D4972-2757-44E8-968B-1A301B8E0428}" name="m2" dataDxfId="26">
      <calculatedColumnFormula>IF(C29*D29*E29/1000000&gt;0,C29*D29*E29/1000000, "")</calculatedColumnFormula>
    </tableColumn>
    <tableColumn id="2" xr3:uid="{4FB20836-3C30-40A7-BCCA-5152EDB05C6D}" name="H-Hr" dataDxfId="25">
      <calculatedColumnFormula>IF(OR(I29="NK inserta",I29="NK skrutka"), 2.5*E29, IF(I29="Fingerpull", 10*E29, IF(I29="Fingerpull 2/3", 10*E29, "")))</calculatedColumnFormula>
    </tableColumn>
    <tableColumn id="3" xr3:uid="{BC222AD9-71C7-419A-8486-98615214A5CA}" name="S-Hr" dataDxfId="24">
      <calculatedColumnFormula>IF(OR(K29="NK inserta",K29="NK skrutka"), 2.5*E29, IF(K29="Fingerpull", 10*E29, IF(K29="Fingerpull 2/3", 10*E29, "")))</calculatedColumnFormula>
    </tableColumn>
    <tableColumn id="4" xr3:uid="{A0457413-A561-447B-A91D-507F5F318CED}" name="Ľ-Hr" dataDxfId="23">
      <calculatedColumnFormula>IF(OR(M29="NK inserta",M29="NK skrutka"), 2.5*E29, IF(M29="Fingerpull", 10*E29, IF(M29="Fingerpull 2/3", 10*E29, "")))</calculatedColumnFormula>
    </tableColumn>
    <tableColumn id="5" xr3:uid="{F43A93A7-71FA-4F45-A90A-9FD23A24C7E5}" name="P-Hr" dataDxfId="22">
      <calculatedColumnFormula>IF(OR(O29="NK inserta",O29="NK skrutka"), 2.5*E29, IF(O29="Fingerpull", 10*E29, IF(O29="Fingerpull 2/3", 10*E29, "")))</calculatedColumnFormula>
    </tableColumn>
    <tableColumn id="6" xr3:uid="{5F35B7C8-562D-4CD9-AB38-A723943D1FF8}" name="Fréz. dvierok" dataDxfId="21">
      <calculatedColumnFormula>IF(ISNUMBER(SEARCH("[1]", Q29)), $D$20*C29*D29*E29/1000000, IF(ISNUMBER(SEARCH("[2]", Q29)), $D$21*C29*D29*E29/1000000, IF(ISNUMBER(SEARCH("[3]", Q29)), $D$22*C29*D29*E29/1000000, IF(ISNUMBER(SEARCH("[4]", Q29)), $D$23*C29*D29*E29/1000000, IF(ISNUMBER(SEARCH("[5]", Q29)), $D$24*C29*D29*E29/1000000, "")))))</calculatedColumnFormula>
    </tableColumn>
    <tableColumn id="11" xr3:uid="{C91B4CBB-C4D8-4E6A-8230-B296549AEB68}" name="Typ" dataDxfId="20">
      <calculatedColumnFormula>IF(OR(J29="Dvierka",J29="Čielko"), S29*0, IF(J29="Sklo 1x", S29*20, IF(J29="Sklo 6x", S29*40, "")))</calculatedColumnFormula>
    </tableColumn>
    <tableColumn id="9" xr3:uid="{0CB5DA95-A3A4-4813-B6A6-C183986D015A}" name="①②" dataDxfId="19">
      <calculatedColumnFormula>IF(P29=TRUE,S29*65,"")</calculatedColumnFormula>
    </tableColumn>
    <tableColumn id="7" xr3:uid="{9E1C7094-B08A-431A-BB97-BF26EA8D4747}" name="Spolu" dataDxfId="18">
      <calculatedColumnFormula>IF(SUM(T29:Z29)&gt;0, SUM(T29:Z29), "")</calculatedColumnFormula>
    </tableColumn>
  </tableColumns>
  <tableStyleInfo name="marek zelen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E072413-98EA-4225-909F-9FA60A0B5D1A}">
  <we:reference id="wa200006009" version="1.0.1.6" store="sk-SK" storeType="OMEX"/>
  <we:alternateReferences>
    <we:reference id="WA200006009" version="1.0.1.6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xaurumx.sk?subject=Vyplnen&#253;%20formul&#225;r:%20Formul&#225;r%20na%20zad&#225;vanie%20dielcov%20do%20n&#225;rezov&#233;ho%20centra%20[striekan&#225;%20MDF]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aurumx.sk/service/striekanie-materialu/" TargetMode="External"/><Relationship Id="rId18" Type="http://schemas.openxmlformats.org/officeDocument/2006/relationships/hyperlink" Target="https://www.xaurumx.sk/service/striekanie-materialu/" TargetMode="External"/><Relationship Id="rId26" Type="http://schemas.openxmlformats.org/officeDocument/2006/relationships/hyperlink" Target="https://www.xaurumx.sk/service/striekanie-materialu/" TargetMode="External"/><Relationship Id="rId3" Type="http://schemas.openxmlformats.org/officeDocument/2006/relationships/hyperlink" Target="https://www.xaurumx.sk/service/striekanie-materialu/" TargetMode="External"/><Relationship Id="rId21" Type="http://schemas.openxmlformats.org/officeDocument/2006/relationships/hyperlink" Target="https://www.xaurumx.sk/service/striekanie-materialu/" TargetMode="External"/><Relationship Id="rId34" Type="http://schemas.openxmlformats.org/officeDocument/2006/relationships/vmlDrawing" Target="../drawings/vmlDrawing3.vml"/><Relationship Id="rId7" Type="http://schemas.openxmlformats.org/officeDocument/2006/relationships/hyperlink" Target="https://www.xaurumx.sk/service/striekanie-materialu/" TargetMode="External"/><Relationship Id="rId12" Type="http://schemas.openxmlformats.org/officeDocument/2006/relationships/hyperlink" Target="https://www.xaurumx.sk/service/striekanie-materialu/" TargetMode="External"/><Relationship Id="rId17" Type="http://schemas.openxmlformats.org/officeDocument/2006/relationships/hyperlink" Target="https://www.xaurumx.sk/service/striekanie-materialu/" TargetMode="External"/><Relationship Id="rId25" Type="http://schemas.openxmlformats.org/officeDocument/2006/relationships/hyperlink" Target="https://www.xaurumx.sk/service/striekanie-materialu/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www.xaurumx.sk/service/striekanie-materialu/" TargetMode="External"/><Relationship Id="rId16" Type="http://schemas.openxmlformats.org/officeDocument/2006/relationships/hyperlink" Target="https://www.xaurumx.sk/service/striekanie-materialu/" TargetMode="External"/><Relationship Id="rId20" Type="http://schemas.openxmlformats.org/officeDocument/2006/relationships/hyperlink" Target="https://www.xaurumx.sk/service/striekanie-materialu/" TargetMode="External"/><Relationship Id="rId29" Type="http://schemas.openxmlformats.org/officeDocument/2006/relationships/hyperlink" Target="https://www.xaurumx.sk/service/striekanie-materialu/" TargetMode="External"/><Relationship Id="rId1" Type="http://schemas.openxmlformats.org/officeDocument/2006/relationships/hyperlink" Target="https://www.xaurumx.sk/service/striekanie-materialu/" TargetMode="External"/><Relationship Id="rId6" Type="http://schemas.openxmlformats.org/officeDocument/2006/relationships/hyperlink" Target="https://www.xaurumx.sk/service/striekanie-materialu/" TargetMode="External"/><Relationship Id="rId11" Type="http://schemas.openxmlformats.org/officeDocument/2006/relationships/hyperlink" Target="https://www.xaurumx.sk/service/striekanie-materialu/" TargetMode="External"/><Relationship Id="rId24" Type="http://schemas.openxmlformats.org/officeDocument/2006/relationships/hyperlink" Target="https://www.xaurumx.sk/service/striekanie-materialu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www.xaurumx.sk/service/striekanie-materialu/" TargetMode="External"/><Relationship Id="rId15" Type="http://schemas.openxmlformats.org/officeDocument/2006/relationships/hyperlink" Target="https://www.xaurumx.sk/service/striekanie-materialu/" TargetMode="External"/><Relationship Id="rId23" Type="http://schemas.openxmlformats.org/officeDocument/2006/relationships/hyperlink" Target="https://www.xaurumx.sk/service/striekanie-materialu/" TargetMode="External"/><Relationship Id="rId28" Type="http://schemas.openxmlformats.org/officeDocument/2006/relationships/hyperlink" Target="https://www.xaurumx.sk/service/striekanie-materialu/" TargetMode="External"/><Relationship Id="rId10" Type="http://schemas.openxmlformats.org/officeDocument/2006/relationships/hyperlink" Target="https://www.xaurumx.sk/service/striekanie-materialu/" TargetMode="External"/><Relationship Id="rId19" Type="http://schemas.openxmlformats.org/officeDocument/2006/relationships/hyperlink" Target="https://www.xaurumx.sk/service/striekanie-materialu/" TargetMode="External"/><Relationship Id="rId31" Type="http://schemas.openxmlformats.org/officeDocument/2006/relationships/hyperlink" Target="https://www.xaurumx.sk/service/striekanie-materialu/" TargetMode="External"/><Relationship Id="rId4" Type="http://schemas.openxmlformats.org/officeDocument/2006/relationships/hyperlink" Target="https://www.xaurumx.sk/service/striekanie-materialu/" TargetMode="External"/><Relationship Id="rId9" Type="http://schemas.openxmlformats.org/officeDocument/2006/relationships/hyperlink" Target="https://www.xaurumx.sk/service/striekanie-materialu/" TargetMode="External"/><Relationship Id="rId14" Type="http://schemas.openxmlformats.org/officeDocument/2006/relationships/hyperlink" Target="https://www.xaurumx.sk/service/striekanie-materialu/" TargetMode="External"/><Relationship Id="rId22" Type="http://schemas.openxmlformats.org/officeDocument/2006/relationships/hyperlink" Target="https://www.xaurumx.sk/service/striekanie-materialu/" TargetMode="External"/><Relationship Id="rId27" Type="http://schemas.openxmlformats.org/officeDocument/2006/relationships/hyperlink" Target="https://www.xaurumx.sk/service/striekanie-materialu/" TargetMode="External"/><Relationship Id="rId30" Type="http://schemas.openxmlformats.org/officeDocument/2006/relationships/hyperlink" Target="https://www.xaurumx.sk/service/striekanie-materialu/" TargetMode="External"/><Relationship Id="rId35" Type="http://schemas.openxmlformats.org/officeDocument/2006/relationships/comments" Target="../comments2.xml"/><Relationship Id="rId8" Type="http://schemas.openxmlformats.org/officeDocument/2006/relationships/hyperlink" Target="https://www.xaurumx.sk/service/striekanie-material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123"/>
  <sheetViews>
    <sheetView showGridLines="0" showRowColHeaders="0" tabSelected="1" showRuler="0" view="pageLayout" zoomScaleNormal="100" workbookViewId="0">
      <selection activeCell="C4" sqref="C4:D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0.28515625" defaultRowHeight="18" x14ac:dyDescent="0.35"/>
  <cols>
    <col min="1" max="1" width="4.5703125" style="51" customWidth="1"/>
    <col min="2" max="2" width="28.85546875" style="51" customWidth="1"/>
    <col min="3" max="4" width="9.42578125" style="51" customWidth="1"/>
    <col min="5" max="5" width="8" style="51" customWidth="1"/>
    <col min="6" max="6" width="9.7109375" style="51" hidden="1" customWidth="1"/>
    <col min="7" max="7" width="10" style="51" customWidth="1"/>
    <col min="8" max="8" width="24" style="51" customWidth="1"/>
    <col min="9" max="9" width="12.5703125" style="51" customWidth="1"/>
    <col min="10" max="10" width="7.7109375" style="51" customWidth="1"/>
    <col min="11" max="11" width="12.5703125" style="51" customWidth="1"/>
    <col min="12" max="12" width="7.7109375" style="51" hidden="1" customWidth="1"/>
    <col min="13" max="13" width="12.5703125" style="51" customWidth="1"/>
    <col min="14" max="14" width="7.7109375" style="51" hidden="1" customWidth="1"/>
    <col min="15" max="15" width="12.5703125" style="51" customWidth="1"/>
    <col min="16" max="16" width="4.42578125" style="54" customWidth="1"/>
    <col min="17" max="17" width="30.5703125" style="51" customWidth="1"/>
    <col min="18" max="18" width="1.140625" style="51" hidden="1" customWidth="1"/>
    <col min="19" max="19" width="8.42578125" style="52" hidden="1" customWidth="1"/>
    <col min="20" max="20" width="6.28515625" style="52" hidden="1" customWidth="1"/>
    <col min="21" max="21" width="10" style="52" hidden="1" customWidth="1"/>
    <col min="22" max="23" width="6.28515625" style="52" hidden="1" customWidth="1"/>
    <col min="24" max="26" width="7.42578125" style="52" hidden="1" customWidth="1"/>
    <col min="27" max="27" width="7.28515625" style="53" hidden="1" customWidth="1"/>
    <col min="28" max="28" width="10" style="51" hidden="1" customWidth="1"/>
    <col min="29" max="31" width="0.28515625" style="51" customWidth="1"/>
    <col min="32" max="16384" width="0.28515625" style="51"/>
  </cols>
  <sheetData>
    <row r="1" spans="1:27" s="48" customFormat="1" ht="22.5" customHeight="1" x14ac:dyDescent="0.25">
      <c r="A1" s="169" t="s">
        <v>205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S1" s="49"/>
      <c r="T1" s="49"/>
      <c r="U1" s="49"/>
      <c r="V1" s="49"/>
      <c r="W1" s="49"/>
      <c r="X1" s="49"/>
      <c r="Y1" s="49"/>
      <c r="Z1" s="49"/>
      <c r="AA1" s="50"/>
    </row>
    <row r="2" spans="1:27" ht="17.850000000000001" customHeight="1" x14ac:dyDescent="0.35">
      <c r="A2" s="170" t="s">
        <v>217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7" ht="17.850000000000001" customHeight="1" x14ac:dyDescent="0.35">
      <c r="A3" s="54"/>
      <c r="B3" s="54"/>
      <c r="C3" s="54"/>
      <c r="D3" s="54"/>
      <c r="E3" s="48"/>
      <c r="F3" s="48"/>
      <c r="G3" s="48"/>
      <c r="H3" s="48"/>
      <c r="I3" s="68"/>
      <c r="J3" s="48"/>
      <c r="K3" s="48"/>
      <c r="L3" s="48"/>
      <c r="M3" s="48"/>
      <c r="N3" s="48"/>
      <c r="O3" s="48"/>
      <c r="Q3" s="48"/>
    </row>
    <row r="4" spans="1:27" ht="8.4499999999999993" customHeight="1" x14ac:dyDescent="0.35">
      <c r="A4" s="181" t="s">
        <v>0</v>
      </c>
      <c r="B4" s="182"/>
      <c r="C4" s="177"/>
      <c r="D4" s="178"/>
      <c r="E4" s="66" t="s">
        <v>145</v>
      </c>
      <c r="F4" s="66" t="s">
        <v>145</v>
      </c>
      <c r="G4" s="66" t="s">
        <v>214</v>
      </c>
      <c r="H4" s="72"/>
      <c r="I4" s="207" t="s">
        <v>216</v>
      </c>
      <c r="J4" s="208"/>
      <c r="K4" s="146" t="s">
        <v>225</v>
      </c>
      <c r="L4" s="167"/>
      <c r="M4" s="148" t="s">
        <v>207</v>
      </c>
      <c r="N4" s="89"/>
      <c r="O4" s="65"/>
      <c r="P4" s="100"/>
      <c r="Q4" s="183" t="s">
        <v>110</v>
      </c>
    </row>
    <row r="5" spans="1:27" ht="8.4499999999999993" customHeight="1" x14ac:dyDescent="0.35">
      <c r="A5" s="153"/>
      <c r="B5" s="154"/>
      <c r="C5" s="179"/>
      <c r="D5" s="180"/>
      <c r="E5" s="66" t="s">
        <v>146</v>
      </c>
      <c r="F5" s="66" t="s">
        <v>146</v>
      </c>
      <c r="G5" s="66" t="s">
        <v>227</v>
      </c>
      <c r="H5" s="72"/>
      <c r="I5" s="209"/>
      <c r="J5" s="210"/>
      <c r="K5" s="147"/>
      <c r="L5" s="168"/>
      <c r="M5" s="149"/>
      <c r="N5" s="89"/>
      <c r="O5" s="65"/>
      <c r="P5" s="100"/>
      <c r="Q5" s="184"/>
    </row>
    <row r="6" spans="1:27" ht="8.4499999999999993" customHeight="1" x14ac:dyDescent="0.35">
      <c r="A6" s="153" t="s">
        <v>1</v>
      </c>
      <c r="B6" s="154"/>
      <c r="C6" s="179"/>
      <c r="D6" s="180"/>
      <c r="E6" s="66" t="s">
        <v>147</v>
      </c>
      <c r="F6" s="66" t="s">
        <v>147</v>
      </c>
      <c r="G6" s="66" t="s">
        <v>215</v>
      </c>
      <c r="H6" s="72"/>
      <c r="I6" s="161" t="str">
        <f>IF(G20="","",_xlfn.CONCAT(G20," [",O6,"x]"))</f>
        <v>RAL9010 [0x]</v>
      </c>
      <c r="J6" s="162"/>
      <c r="K6" s="159" t="str">
        <f>IF(SUMIF($G$29:$G$123,G20,$S$29:$S$123)=0,"",SUMIF($G$29:$G$123,G20,$S$29:$S$123))</f>
        <v/>
      </c>
      <c r="L6" s="142"/>
      <c r="M6" s="160">
        <f>IF(AND(K6&lt;3.5,K6&gt;0),50,0)</f>
        <v>0</v>
      </c>
      <c r="N6" s="89"/>
      <c r="O6" s="128">
        <f>IF(G20="","",COUNTIF($G$29:$G$123,G20))</f>
        <v>0</v>
      </c>
      <c r="P6" s="101"/>
      <c r="Q6" s="185">
        <f>SUM(AA29:AA123)</f>
        <v>0</v>
      </c>
    </row>
    <row r="7" spans="1:27" ht="8.4499999999999993" customHeight="1" x14ac:dyDescent="0.35">
      <c r="A7" s="153"/>
      <c r="B7" s="154"/>
      <c r="C7" s="179"/>
      <c r="D7" s="180"/>
      <c r="E7" s="66" t="s">
        <v>148</v>
      </c>
      <c r="F7" s="66" t="s">
        <v>213</v>
      </c>
      <c r="G7" s="66" t="s">
        <v>224</v>
      </c>
      <c r="H7" s="72"/>
      <c r="I7" s="211"/>
      <c r="J7" s="212"/>
      <c r="K7" s="159"/>
      <c r="L7" s="143"/>
      <c r="M7" s="160"/>
      <c r="N7" s="89"/>
      <c r="O7" s="128"/>
      <c r="P7" s="101"/>
      <c r="Q7" s="185"/>
    </row>
    <row r="8" spans="1:27" ht="8.4499999999999993" customHeight="1" x14ac:dyDescent="0.35">
      <c r="A8" s="153" t="s">
        <v>4</v>
      </c>
      <c r="B8" s="154"/>
      <c r="C8" s="179"/>
      <c r="D8" s="180"/>
      <c r="E8" s="87"/>
      <c r="F8" s="49"/>
      <c r="G8" s="80"/>
      <c r="H8" s="72"/>
      <c r="I8" s="213" t="str">
        <f>IF(G21="","",_xlfn.CONCAT(G21," [",O8,"x]"))</f>
        <v/>
      </c>
      <c r="J8" s="214"/>
      <c r="K8" s="157" t="str">
        <f>IF(SUMIF($G$29:$G$123,G21,$S$29:$S$123)=0,"",SUMIF($G$29:$G$123,G21,$S$29:$S$123))</f>
        <v/>
      </c>
      <c r="L8" s="144"/>
      <c r="M8" s="158">
        <f t="shared" ref="M8" si="0">IF(AND(K8&lt;3.5,K8&gt;0),50,0)</f>
        <v>0</v>
      </c>
      <c r="N8" s="89"/>
      <c r="O8" s="128" t="str">
        <f>IF(G21="","",COUNTIF($G$29:$G$123,G21))</f>
        <v/>
      </c>
      <c r="P8" s="101"/>
      <c r="Q8" s="185"/>
    </row>
    <row r="9" spans="1:27" ht="8.4499999999999993" customHeight="1" x14ac:dyDescent="0.35">
      <c r="A9" s="153"/>
      <c r="B9" s="154"/>
      <c r="C9" s="179"/>
      <c r="D9" s="180"/>
      <c r="E9" s="87"/>
      <c r="F9" s="49"/>
      <c r="G9" s="80"/>
      <c r="H9" s="72"/>
      <c r="I9" s="215"/>
      <c r="J9" s="216"/>
      <c r="K9" s="157"/>
      <c r="L9" s="145"/>
      <c r="M9" s="158"/>
      <c r="N9" s="89"/>
      <c r="O9" s="128"/>
      <c r="P9" s="102"/>
      <c r="Q9" s="186" t="s">
        <v>109</v>
      </c>
    </row>
    <row r="10" spans="1:27" ht="8.4499999999999993" customHeight="1" x14ac:dyDescent="0.35">
      <c r="A10" s="153" t="s">
        <v>5</v>
      </c>
      <c r="B10" s="154"/>
      <c r="C10" s="179"/>
      <c r="D10" s="180"/>
      <c r="E10" s="87"/>
      <c r="F10" s="49"/>
      <c r="G10" s="80"/>
      <c r="H10" s="72"/>
      <c r="I10" s="161" t="str">
        <f>IF(G22="","",_xlfn.CONCAT(G22," [",O10,"x]"))</f>
        <v/>
      </c>
      <c r="J10" s="162"/>
      <c r="K10" s="159" t="str">
        <f>IF(SUMIF($G$29:$G$123,G22,$S$29:$S$123)=0,"",SUMIF($G$29:$G$123,G22,$S$29:$S$123))</f>
        <v/>
      </c>
      <c r="L10" s="142"/>
      <c r="M10" s="160">
        <f t="shared" ref="M10" si="1">IF(AND(K10&lt;3.5,K10&gt;0),50,0)</f>
        <v>0</v>
      </c>
      <c r="N10" s="89"/>
      <c r="O10" s="128" t="str">
        <f>IF(G22="","",COUNTIF($G$29:$G$123,G22))</f>
        <v/>
      </c>
      <c r="P10" s="102"/>
      <c r="Q10" s="187"/>
    </row>
    <row r="11" spans="1:27" ht="8.4499999999999993" customHeight="1" x14ac:dyDescent="0.35">
      <c r="A11" s="153"/>
      <c r="B11" s="154"/>
      <c r="C11" s="179"/>
      <c r="D11" s="180"/>
      <c r="E11" s="87"/>
      <c r="F11" s="49"/>
      <c r="G11" s="80"/>
      <c r="H11" s="72"/>
      <c r="I11" s="211"/>
      <c r="J11" s="212"/>
      <c r="K11" s="159"/>
      <c r="L11" s="143"/>
      <c r="M11" s="160"/>
      <c r="N11" s="89"/>
      <c r="O11" s="128"/>
      <c r="P11" s="100"/>
      <c r="Q11" s="139" t="s">
        <v>159</v>
      </c>
    </row>
    <row r="12" spans="1:27" ht="8.4499999999999993" customHeight="1" x14ac:dyDescent="0.35">
      <c r="A12" s="153" t="s">
        <v>2</v>
      </c>
      <c r="B12" s="154"/>
      <c r="C12" s="150"/>
      <c r="D12" s="151"/>
      <c r="E12" s="87"/>
      <c r="F12" s="49"/>
      <c r="G12" s="80"/>
      <c r="H12" s="72"/>
      <c r="I12" s="213" t="str">
        <f>IF(G23="","",_xlfn.CONCAT(G23," [",O12,"x]"))</f>
        <v/>
      </c>
      <c r="J12" s="214"/>
      <c r="K12" s="157" t="str">
        <f>IF(SUMIF($G$29:$G$123,G23,$S$29:$S$123)=0,"",SUMIF($G$29:$G$123,G23,$S$29:$S$123))</f>
        <v/>
      </c>
      <c r="L12" s="144"/>
      <c r="M12" s="158">
        <f t="shared" ref="M12" si="2">IF(AND(K12&lt;3.5,K12&gt;0),50,0)</f>
        <v>0</v>
      </c>
      <c r="N12" s="90"/>
      <c r="O12" s="128" t="str">
        <f>IF(G23="","",COUNTIF($G$29:$G$123,G23))</f>
        <v/>
      </c>
      <c r="P12" s="100"/>
      <c r="Q12" s="139"/>
    </row>
    <row r="13" spans="1:27" ht="8.4499999999999993" customHeight="1" x14ac:dyDescent="0.35">
      <c r="A13" s="153"/>
      <c r="B13" s="154"/>
      <c r="C13" s="152"/>
      <c r="D13" s="151"/>
      <c r="E13" s="86"/>
      <c r="F13" s="48"/>
      <c r="G13" s="80"/>
      <c r="H13" s="72"/>
      <c r="I13" s="215"/>
      <c r="J13" s="216"/>
      <c r="K13" s="157"/>
      <c r="L13" s="145"/>
      <c r="M13" s="158"/>
      <c r="N13" s="90"/>
      <c r="O13" s="128"/>
      <c r="P13" s="103"/>
      <c r="Q13" s="140">
        <f>IF(K17="","", ROUNDUP(K17*2,0))</f>
        <v>0</v>
      </c>
    </row>
    <row r="14" spans="1:27" ht="8.4499999999999993" customHeight="1" x14ac:dyDescent="0.35">
      <c r="A14" s="153" t="s">
        <v>3</v>
      </c>
      <c r="B14" s="154"/>
      <c r="C14" s="171"/>
      <c r="D14" s="172"/>
      <c r="E14" s="86"/>
      <c r="F14" s="48"/>
      <c r="G14" s="80"/>
      <c r="H14" s="72"/>
      <c r="I14" s="161" t="str">
        <f>IF(G24="","",_xlfn.CONCAT(G24," [",O14,"x]"))</f>
        <v/>
      </c>
      <c r="J14" s="162"/>
      <c r="K14" s="159" t="str">
        <f>IF(SUMIF($G$29:$G$123,G24,$S$29:$S$123)=0,"",SUMIF($G$29:$G$123,G24,$S$29:$S$123))</f>
        <v/>
      </c>
      <c r="L14" s="142"/>
      <c r="M14" s="160">
        <f t="shared" ref="M14" si="3">IF(AND(K14&lt;3.5,K14&gt;0),50,0)</f>
        <v>0</v>
      </c>
      <c r="N14" s="90"/>
      <c r="O14" s="128" t="str">
        <f>IF(G24="","",COUNTIF($G$29:$G$123,G24))</f>
        <v/>
      </c>
      <c r="P14" s="103"/>
      <c r="Q14" s="141"/>
      <c r="V14" s="65"/>
    </row>
    <row r="15" spans="1:27" ht="8.4499999999999993" customHeight="1" x14ac:dyDescent="0.35">
      <c r="A15" s="155"/>
      <c r="B15" s="156"/>
      <c r="C15" s="173"/>
      <c r="D15" s="174"/>
      <c r="E15" s="86"/>
      <c r="F15" s="48"/>
      <c r="G15" s="80"/>
      <c r="H15" s="72"/>
      <c r="I15" s="163"/>
      <c r="J15" s="164"/>
      <c r="K15" s="165"/>
      <c r="L15" s="206"/>
      <c r="M15" s="166"/>
      <c r="N15" s="89"/>
      <c r="O15" s="128"/>
      <c r="P15" s="104"/>
      <c r="Q15" s="139" t="s">
        <v>194</v>
      </c>
      <c r="V15" s="65"/>
    </row>
    <row r="16" spans="1:27" ht="8.4499999999999993" customHeight="1" x14ac:dyDescent="0.35">
      <c r="A16" s="199" t="str">
        <f>REPLACE(A20,18,2,"")</f>
        <v>MDFL W980 SM 18mm</v>
      </c>
      <c r="B16" s="199"/>
      <c r="C16" s="55"/>
      <c r="D16" s="55"/>
      <c r="E16" s="48"/>
      <c r="F16" s="48"/>
      <c r="G16" s="48"/>
      <c r="H16" s="48"/>
      <c r="I16" s="95"/>
      <c r="J16" s="95"/>
      <c r="K16" s="94"/>
      <c r="L16" s="54"/>
      <c r="M16" s="54"/>
      <c r="N16" s="48"/>
      <c r="O16" s="123"/>
      <c r="P16" s="104"/>
      <c r="Q16" s="139"/>
      <c r="S16" s="85"/>
      <c r="T16" s="85"/>
      <c r="U16" s="83"/>
      <c r="V16" s="84"/>
    </row>
    <row r="17" spans="1:27" ht="8.4499999999999993" customHeight="1" x14ac:dyDescent="0.35">
      <c r="A17" s="202" t="str">
        <f>REPLACE(A21,27,2,"")</f>
        <v>MDFL MB 1.STR W980 SM 18mm</v>
      </c>
      <c r="B17" s="202"/>
      <c r="C17" s="55"/>
      <c r="D17" s="55"/>
      <c r="E17" s="48"/>
      <c r="F17" s="48"/>
      <c r="G17" s="74"/>
      <c r="H17" s="48"/>
      <c r="I17" s="135" t="s">
        <v>226</v>
      </c>
      <c r="J17" s="136"/>
      <c r="K17" s="131">
        <f>SUM(K6:K15)</f>
        <v>0</v>
      </c>
      <c r="L17" s="92"/>
      <c r="M17" s="133">
        <f>SUM(M6:M15)</f>
        <v>0</v>
      </c>
      <c r="N17" s="48"/>
      <c r="O17" s="123"/>
      <c r="P17" s="104"/>
      <c r="Q17" s="140">
        <f>M17</f>
        <v>0</v>
      </c>
      <c r="S17" s="85"/>
      <c r="T17" s="85"/>
      <c r="U17" s="83"/>
      <c r="V17" s="84"/>
    </row>
    <row r="18" spans="1:27" ht="8.4499999999999993" customHeight="1" x14ac:dyDescent="0.35">
      <c r="A18" s="203"/>
      <c r="B18" s="203"/>
      <c r="C18" s="55"/>
      <c r="D18" s="55"/>
      <c r="E18" s="48"/>
      <c r="F18" s="48"/>
      <c r="G18" s="48"/>
      <c r="H18" s="48"/>
      <c r="I18" s="137"/>
      <c r="J18" s="138"/>
      <c r="K18" s="132"/>
      <c r="L18" s="93"/>
      <c r="M18" s="134"/>
      <c r="N18" s="48"/>
      <c r="O18" s="124"/>
      <c r="P18" s="100"/>
      <c r="Q18" s="141"/>
    </row>
    <row r="19" spans="1:27" s="36" customFormat="1" ht="29.1" customHeight="1" x14ac:dyDescent="0.25">
      <c r="A19" s="200" t="s">
        <v>144</v>
      </c>
      <c r="B19" s="201"/>
      <c r="C19" s="200" t="s">
        <v>209</v>
      </c>
      <c r="D19" s="201"/>
      <c r="E19" s="67"/>
      <c r="F19" s="67"/>
      <c r="G19" s="2" t="s">
        <v>208</v>
      </c>
      <c r="H19" s="88"/>
      <c r="J19" s="14"/>
      <c r="L19" s="14"/>
      <c r="M19" s="1"/>
      <c r="N19" s="1"/>
      <c r="O19" s="91"/>
      <c r="P19" s="105"/>
      <c r="Q19" s="64" t="s">
        <v>115</v>
      </c>
      <c r="S19" s="81"/>
      <c r="T19" s="81"/>
      <c r="U19" s="63"/>
      <c r="V19" s="81"/>
      <c r="W19" s="63"/>
      <c r="X19" s="63"/>
      <c r="Y19" s="63"/>
      <c r="Z19" s="63"/>
      <c r="AA19" s="63"/>
    </row>
    <row r="20" spans="1:27" ht="15" customHeight="1" x14ac:dyDescent="0.35">
      <c r="A20" s="204" t="s">
        <v>195</v>
      </c>
      <c r="B20" s="205"/>
      <c r="C20" s="75" t="s">
        <v>6</v>
      </c>
      <c r="D20" s="73">
        <v>88</v>
      </c>
      <c r="F20" s="8"/>
      <c r="G20" s="78" t="s">
        <v>228</v>
      </c>
      <c r="H20" s="70"/>
      <c r="J20" s="8"/>
      <c r="L20" s="8"/>
      <c r="M20" s="13"/>
      <c r="N20" s="3"/>
      <c r="O20" s="7"/>
      <c r="P20" s="106"/>
      <c r="Q20" s="7"/>
      <c r="S20" s="62"/>
      <c r="T20" s="62"/>
      <c r="U20" s="82"/>
      <c r="V20" s="62"/>
      <c r="W20" s="62"/>
      <c r="X20" s="62"/>
      <c r="Y20" s="62"/>
      <c r="Z20" s="62"/>
      <c r="AA20" s="62"/>
    </row>
    <row r="21" spans="1:27" ht="15" customHeight="1" x14ac:dyDescent="0.35">
      <c r="A21" s="204" t="s">
        <v>196</v>
      </c>
      <c r="B21" s="205"/>
      <c r="C21" s="75" t="s">
        <v>7</v>
      </c>
      <c r="D21" s="73">
        <v>98</v>
      </c>
      <c r="F21" s="8"/>
      <c r="G21" s="78"/>
      <c r="H21" s="71"/>
      <c r="I21" s="129" t="str">
        <f>_xlfn.CONCAT("Celková hodnota objednávky s povinnosťou platby: ",Q6,"€ bez DPH + náklady na obalový materiál: +",Q13,"€ a s príplatkom za podlimitné množstvo: +",Q17,"€. Špecifikácia: striekanie AUTOMATOM vo farbách: ",I6," | ",I8," | ",I10," | ",I12," | ",I14,"s celkovou plochou: ",K17,"m2 ①-stranného striekania. Cena zahŕňa jedno a obojstranné striekanie, frézovanie, vŕtanie a úchyty podľa špecifikácie.")</f>
        <v>Celková hodnota objednávky s povinnosťou platby: 0€ bez DPH + náklady na obalový materiál: +0€ a s príplatkom za podlimitné množstvo: +0€. Špecifikácia: striekanie AUTOMATOM vo farbách: RAL9010 [0x] |  |  |  | s celkovou plochou: 0m2 ①-stranného striekania. Cena zahŕňa jedno a obojstranné striekanie, frézovanie, vŕtanie a úchyty podľa špecifikácie.</v>
      </c>
      <c r="J21" s="130"/>
      <c r="K21" s="130"/>
      <c r="L21" s="130"/>
      <c r="M21" s="130"/>
      <c r="N21" s="130"/>
      <c r="O21" s="130"/>
      <c r="P21" s="130"/>
      <c r="Q21" s="130"/>
      <c r="S21" s="62"/>
      <c r="T21" s="62"/>
      <c r="U21" s="82"/>
      <c r="V21" s="62"/>
      <c r="W21" s="62"/>
      <c r="X21" s="62"/>
      <c r="Y21" s="62"/>
      <c r="Z21" s="62"/>
      <c r="AA21" s="62"/>
    </row>
    <row r="22" spans="1:27" ht="15" customHeight="1" x14ac:dyDescent="0.35">
      <c r="A22" s="175" t="s">
        <v>221</v>
      </c>
      <c r="B22" s="176"/>
      <c r="C22" s="75" t="s">
        <v>8</v>
      </c>
      <c r="D22" s="73">
        <v>115</v>
      </c>
      <c r="F22" s="8"/>
      <c r="G22" s="78"/>
      <c r="H22" s="71"/>
      <c r="I22" s="129"/>
      <c r="J22" s="130"/>
      <c r="K22" s="130"/>
      <c r="L22" s="130"/>
      <c r="M22" s="130"/>
      <c r="N22" s="130"/>
      <c r="O22" s="130"/>
      <c r="P22" s="130"/>
      <c r="Q22" s="130"/>
      <c r="S22" s="62"/>
      <c r="T22" s="62"/>
      <c r="U22" s="82"/>
      <c r="V22" s="62"/>
      <c r="W22" s="62"/>
      <c r="X22" s="62"/>
      <c r="Y22" s="62"/>
      <c r="Z22" s="62"/>
      <c r="AA22" s="62"/>
    </row>
    <row r="23" spans="1:27" ht="15" customHeight="1" x14ac:dyDescent="0.35">
      <c r="A23" s="175" t="s">
        <v>197</v>
      </c>
      <c r="B23" s="176"/>
      <c r="C23" s="75" t="s">
        <v>9</v>
      </c>
      <c r="D23" s="73">
        <v>130</v>
      </c>
      <c r="F23" s="8"/>
      <c r="G23" s="78"/>
      <c r="H23" s="71"/>
      <c r="I23" s="129"/>
      <c r="J23" s="130"/>
      <c r="K23" s="130"/>
      <c r="L23" s="130"/>
      <c r="M23" s="130"/>
      <c r="N23" s="130"/>
      <c r="O23" s="130"/>
      <c r="P23" s="130"/>
      <c r="Q23" s="130"/>
      <c r="S23" s="62"/>
      <c r="T23" s="62"/>
      <c r="U23" s="82"/>
      <c r="V23" s="62"/>
      <c r="W23" s="62"/>
      <c r="X23" s="62"/>
      <c r="Y23" s="62"/>
      <c r="Z23" s="62"/>
      <c r="AA23" s="62"/>
    </row>
    <row r="24" spans="1:27" x14ac:dyDescent="0.35">
      <c r="A24" s="197"/>
      <c r="B24" s="198"/>
      <c r="C24" s="76" t="s">
        <v>10</v>
      </c>
      <c r="D24" s="77">
        <v>155</v>
      </c>
      <c r="E24" s="8"/>
      <c r="F24" s="8"/>
      <c r="G24" s="79"/>
      <c r="H24" s="69"/>
      <c r="I24" s="129"/>
      <c r="J24" s="130"/>
      <c r="K24" s="130"/>
      <c r="L24" s="130"/>
      <c r="M24" s="130"/>
      <c r="N24" s="130"/>
      <c r="O24" s="130"/>
      <c r="P24" s="130"/>
      <c r="Q24" s="130"/>
      <c r="S24" s="62"/>
      <c r="T24" s="62"/>
      <c r="U24" s="82"/>
      <c r="V24" s="62"/>
      <c r="W24" s="62"/>
      <c r="X24" s="62"/>
      <c r="Y24" s="62"/>
      <c r="Z24" s="62"/>
      <c r="AA24" s="62"/>
    </row>
    <row r="25" spans="1:27" x14ac:dyDescent="0.35">
      <c r="A25" s="57"/>
      <c r="B25" s="57"/>
      <c r="C25" s="57"/>
      <c r="D25" s="57"/>
      <c r="E25" s="58"/>
      <c r="F25" s="58"/>
      <c r="G25" s="58"/>
      <c r="H25" s="56"/>
      <c r="I25" s="36"/>
      <c r="J25" s="59"/>
      <c r="K25" s="59"/>
      <c r="L25" s="59"/>
      <c r="M25" s="59"/>
      <c r="N25" s="59"/>
      <c r="O25" s="36"/>
      <c r="P25" s="36"/>
      <c r="Q25" s="60"/>
    </row>
    <row r="26" spans="1:27" x14ac:dyDescent="0.35">
      <c r="A26" s="191" t="s">
        <v>202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3"/>
      <c r="L26" s="96"/>
      <c r="M26" s="97"/>
      <c r="N26" s="98"/>
      <c r="O26" s="194" t="s">
        <v>203</v>
      </c>
      <c r="P26" s="195"/>
      <c r="Q26" s="196"/>
      <c r="S26" s="188" t="s">
        <v>158</v>
      </c>
      <c r="T26" s="189"/>
      <c r="U26" s="189"/>
      <c r="V26" s="189"/>
      <c r="W26" s="189"/>
      <c r="X26" s="189"/>
      <c r="Y26" s="189"/>
      <c r="Z26" s="189"/>
      <c r="AA26" s="190"/>
    </row>
    <row r="27" spans="1:27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10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s="61" customFormat="1" ht="28.35" customHeight="1" x14ac:dyDescent="0.35">
      <c r="A28" s="6" t="s">
        <v>106</v>
      </c>
      <c r="B28" s="5" t="s">
        <v>204</v>
      </c>
      <c r="C28" s="5" t="s">
        <v>198</v>
      </c>
      <c r="D28" s="5" t="s">
        <v>199</v>
      </c>
      <c r="E28" s="5" t="s">
        <v>200</v>
      </c>
      <c r="F28" s="5" t="s">
        <v>30</v>
      </c>
      <c r="G28" s="5" t="s">
        <v>222</v>
      </c>
      <c r="H28" s="5" t="s">
        <v>206</v>
      </c>
      <c r="I28" s="5" t="s">
        <v>102</v>
      </c>
      <c r="J28" s="5" t="s">
        <v>218</v>
      </c>
      <c r="K28" s="5" t="s">
        <v>103</v>
      </c>
      <c r="L28" s="5" t="s">
        <v>107</v>
      </c>
      <c r="M28" s="5" t="s">
        <v>104</v>
      </c>
      <c r="N28" s="5" t="s">
        <v>108</v>
      </c>
      <c r="O28" s="5" t="s">
        <v>105</v>
      </c>
      <c r="P28" s="125" t="s">
        <v>220</v>
      </c>
      <c r="Q28" s="4" t="s">
        <v>201</v>
      </c>
      <c r="S28" s="99" t="s">
        <v>118</v>
      </c>
      <c r="T28" s="99" t="s">
        <v>111</v>
      </c>
      <c r="U28" s="99" t="s">
        <v>112</v>
      </c>
      <c r="V28" s="99" t="s">
        <v>113</v>
      </c>
      <c r="W28" s="99" t="s">
        <v>114</v>
      </c>
      <c r="X28" s="99" t="s">
        <v>117</v>
      </c>
      <c r="Y28" s="99" t="s">
        <v>219</v>
      </c>
      <c r="Z28" s="126" t="s">
        <v>220</v>
      </c>
      <c r="AA28" s="99" t="s">
        <v>116</v>
      </c>
    </row>
    <row r="29" spans="1:27" ht="18" customHeight="1" x14ac:dyDescent="0.35">
      <c r="A29" s="108" t="s">
        <v>6</v>
      </c>
      <c r="B29" s="109"/>
      <c r="C29" s="110"/>
      <c r="D29" s="110"/>
      <c r="E29" s="111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2" t="b">
        <v>0</v>
      </c>
      <c r="Q29" s="113"/>
      <c r="S29" s="15" t="str">
        <f t="shared" ref="S29" si="4">IF(C29*D29*E29/1000000&gt;0,C29*D29*E29/1000000, "")</f>
        <v/>
      </c>
      <c r="T29" s="16" t="str">
        <f t="shared" ref="T29" si="5">IF(OR(I29="NK inserta",I29="NK skrutka"), 2.5*E29, IF(I29="Fingerpull", 10*E29, IF(I29="Fingerpull 2/3", 10*E29, "")))</f>
        <v/>
      </c>
      <c r="U29" s="16" t="str">
        <f>IF(OR(K29="NK inserta",K29="NK skrutka"), 2.5*E29, IF(K29="Fingerpull", 10*E29, IF(K29="Fingerpull 2/3", 10*E29, "")))</f>
        <v/>
      </c>
      <c r="V29" s="16" t="str">
        <f t="shared" ref="V29" si="6">IF(OR(M29="NK inserta",M29="NK skrutka"), 2.5*E29, IF(M29="Fingerpull", 10*E29, IF(M29="Fingerpull 2/3", 10*E29, "")))</f>
        <v/>
      </c>
      <c r="W29" s="16" t="str">
        <f t="shared" ref="W29" si="7">IF(OR(O29="NK inserta",O29="NK skrutka"), 2.5*E29, IF(O29="Fingerpull", 10*E29, IF(O29="Fingerpull 2/3", 10*E29, "")))</f>
        <v/>
      </c>
      <c r="X29" s="16" t="str">
        <f>IF(ISNUMBER(SEARCH("[1]", Q29)), $D$20*C29*D29*E29/1000000, IF(ISNUMBER(SEARCH("[2]", Q29)), $D$21*C29*D29*E29/1000000, IF(ISNUMBER(SEARCH("[3]", Q29)), $D$22*C29*D29*E29/1000000, IF(ISNUMBER(SEARCH("[4]", Q29)), $D$23*C29*D29*E29/1000000, IF(ISNUMBER(SEARCH("[5]", Q29)), $D$24*C29*D29*E29/1000000, "")))))</f>
        <v/>
      </c>
      <c r="Y29" s="16" t="str">
        <f>IF(OR(J29="Dvierka",J29="Čielko"), S29*0, IF(J29="Sklo 1x", S29*20, IF(J29="Sklo 6x", S29*40, "")))</f>
        <v/>
      </c>
      <c r="Z29" s="16" t="str">
        <f>IF(P29=TRUE,S29*65,"")</f>
        <v/>
      </c>
      <c r="AA29" s="17" t="str">
        <f>IF(SUM(T29:Z29)&gt;0, SUM(T29:Z29), "")</f>
        <v/>
      </c>
    </row>
    <row r="30" spans="1:27" ht="18" customHeight="1" x14ac:dyDescent="0.35">
      <c r="A30" s="114" t="s">
        <v>7</v>
      </c>
      <c r="B30" s="10"/>
      <c r="C30" s="11"/>
      <c r="D30" s="11"/>
      <c r="E30" s="1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5" t="b">
        <v>0</v>
      </c>
      <c r="Q30" s="116"/>
      <c r="S30" s="18" t="str">
        <f t="shared" ref="S30:S93" si="8">IF(C30*D30*E30/1000000&gt;0,C30*D30*E30/1000000, "")</f>
        <v/>
      </c>
      <c r="T30" s="19" t="str">
        <f t="shared" ref="T30:T93" si="9">IF(OR(I30="NK inserta",I30="NK skrutka"), 2.5*E30, IF(I30="Fingerpull", 10*E30, IF(I30="Fingerpull 2/3", 10*E30, "")))</f>
        <v/>
      </c>
      <c r="U30" s="19" t="str">
        <f t="shared" ref="U30:U93" si="10">IF(OR(K30="NK inserta",K30="NK skrutka"), 2.5*E30, IF(K30="Fingerpull", 10*E30, IF(K30="Fingerpull 2/3", 10*E30, "")))</f>
        <v/>
      </c>
      <c r="V30" s="19" t="str">
        <f t="shared" ref="V30:V93" si="11">IF(OR(M30="NK inserta",M30="NK skrutka"), 2.5*E30, IF(M30="Fingerpull", 10*E30, IF(M30="Fingerpull 2/3", 10*E30, "")))</f>
        <v/>
      </c>
      <c r="W30" s="19" t="str">
        <f t="shared" ref="W30:W93" si="12">IF(OR(O30="NK inserta",O30="NK skrutka"), 2.5*E30, IF(O30="Fingerpull", 10*E30, IF(O30="Fingerpull 2/3", 10*E30, "")))</f>
        <v/>
      </c>
      <c r="X30" s="19" t="str">
        <f t="shared" ref="X30:X93" si="13">IF(ISNUMBER(SEARCH("[1]", Q30)), $D$20*C30*D30*E30/1000000, IF(ISNUMBER(SEARCH("[2]", Q30)), $D$21*C30*D30*E30/1000000, IF(ISNUMBER(SEARCH("[3]", Q30)), $D$22*C30*D30*E30/1000000, IF(ISNUMBER(SEARCH("[4]", Q30)), $D$23*C30*D30*E30/1000000, IF(ISNUMBER(SEARCH("[5]", Q30)), $D$24*C30*D30*E30/1000000, "")))))</f>
        <v/>
      </c>
      <c r="Y30" s="19" t="str">
        <f t="shared" ref="Y30:Y93" si="14">IF(OR(J30="Dvierka",J30="Čielko"), S30*0, IF(J30="Sklo 1x", S30*20, IF(J30="Sklo 6x", S30*40, "")))</f>
        <v/>
      </c>
      <c r="Z30" s="19" t="str">
        <f t="shared" ref="Z30:Z93" si="15">IF(P30=TRUE,S30*65,"")</f>
        <v/>
      </c>
      <c r="AA30" s="20" t="str">
        <f t="shared" ref="AA30:AA93" si="16">IF(SUM(T30:Z30)&gt;0, SUM(T30:Z30), "")</f>
        <v/>
      </c>
    </row>
    <row r="31" spans="1:27" ht="18" customHeight="1" x14ac:dyDescent="0.35">
      <c r="A31" s="114" t="s">
        <v>8</v>
      </c>
      <c r="B31" s="10"/>
      <c r="C31" s="11"/>
      <c r="D31" s="11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5" t="b">
        <v>0</v>
      </c>
      <c r="Q31" s="116"/>
      <c r="S31" s="18" t="str">
        <f t="shared" si="8"/>
        <v/>
      </c>
      <c r="T31" s="19" t="str">
        <f t="shared" si="9"/>
        <v/>
      </c>
      <c r="U31" s="19" t="str">
        <f t="shared" si="10"/>
        <v/>
      </c>
      <c r="V31" s="19" t="str">
        <f t="shared" si="11"/>
        <v/>
      </c>
      <c r="W31" s="19" t="str">
        <f t="shared" si="12"/>
        <v/>
      </c>
      <c r="X31" s="19" t="str">
        <f t="shared" si="13"/>
        <v/>
      </c>
      <c r="Y31" s="19" t="str">
        <f t="shared" si="14"/>
        <v/>
      </c>
      <c r="Z31" s="19" t="str">
        <f t="shared" si="15"/>
        <v/>
      </c>
      <c r="AA31" s="20" t="str">
        <f t="shared" si="16"/>
        <v/>
      </c>
    </row>
    <row r="32" spans="1:27" ht="18" customHeight="1" x14ac:dyDescent="0.35">
      <c r="A32" s="114" t="s">
        <v>9</v>
      </c>
      <c r="B32" s="10"/>
      <c r="C32" s="11"/>
      <c r="D32" s="11"/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5" t="b">
        <v>0</v>
      </c>
      <c r="Q32" s="116"/>
      <c r="S32" s="18" t="str">
        <f t="shared" si="8"/>
        <v/>
      </c>
      <c r="T32" s="19" t="str">
        <f t="shared" si="9"/>
        <v/>
      </c>
      <c r="U32" s="19" t="str">
        <f t="shared" si="10"/>
        <v/>
      </c>
      <c r="V32" s="19" t="str">
        <f t="shared" si="11"/>
        <v/>
      </c>
      <c r="W32" s="19" t="str">
        <f t="shared" si="12"/>
        <v/>
      </c>
      <c r="X32" s="19" t="str">
        <f t="shared" si="13"/>
        <v/>
      </c>
      <c r="Y32" s="19" t="str">
        <f t="shared" si="14"/>
        <v/>
      </c>
      <c r="Z32" s="19" t="str">
        <f t="shared" si="15"/>
        <v/>
      </c>
      <c r="AA32" s="20" t="str">
        <f t="shared" si="16"/>
        <v/>
      </c>
    </row>
    <row r="33" spans="1:27" ht="18" customHeight="1" x14ac:dyDescent="0.35">
      <c r="A33" s="114" t="s">
        <v>10</v>
      </c>
      <c r="B33" s="10"/>
      <c r="C33" s="11"/>
      <c r="D33" s="11"/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5" t="b">
        <v>0</v>
      </c>
      <c r="Q33" s="116"/>
      <c r="S33" s="18" t="str">
        <f t="shared" si="8"/>
        <v/>
      </c>
      <c r="T33" s="19" t="str">
        <f t="shared" si="9"/>
        <v/>
      </c>
      <c r="U33" s="19" t="str">
        <f t="shared" si="10"/>
        <v/>
      </c>
      <c r="V33" s="19" t="str">
        <f t="shared" si="11"/>
        <v/>
      </c>
      <c r="W33" s="19" t="str">
        <f t="shared" si="12"/>
        <v/>
      </c>
      <c r="X33" s="19" t="str">
        <f t="shared" si="13"/>
        <v/>
      </c>
      <c r="Y33" s="19" t="str">
        <f t="shared" si="14"/>
        <v/>
      </c>
      <c r="Z33" s="19" t="str">
        <f t="shared" si="15"/>
        <v/>
      </c>
      <c r="AA33" s="20" t="str">
        <f t="shared" si="16"/>
        <v/>
      </c>
    </row>
    <row r="34" spans="1:27" ht="18" customHeight="1" x14ac:dyDescent="0.35">
      <c r="A34" s="114" t="s">
        <v>11</v>
      </c>
      <c r="B34" s="10"/>
      <c r="C34" s="11"/>
      <c r="D34" s="11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5" t="b">
        <v>0</v>
      </c>
      <c r="Q34" s="116"/>
      <c r="S34" s="18" t="str">
        <f t="shared" si="8"/>
        <v/>
      </c>
      <c r="T34" s="19" t="str">
        <f t="shared" si="9"/>
        <v/>
      </c>
      <c r="U34" s="19" t="str">
        <f t="shared" si="10"/>
        <v/>
      </c>
      <c r="V34" s="19" t="str">
        <f t="shared" si="11"/>
        <v/>
      </c>
      <c r="W34" s="19" t="str">
        <f t="shared" si="12"/>
        <v/>
      </c>
      <c r="X34" s="19" t="str">
        <f t="shared" si="13"/>
        <v/>
      </c>
      <c r="Y34" s="19" t="str">
        <f t="shared" si="14"/>
        <v/>
      </c>
      <c r="Z34" s="19" t="str">
        <f t="shared" si="15"/>
        <v/>
      </c>
      <c r="AA34" s="20" t="str">
        <f t="shared" si="16"/>
        <v/>
      </c>
    </row>
    <row r="35" spans="1:27" ht="18" customHeight="1" x14ac:dyDescent="0.35">
      <c r="A35" s="114" t="s">
        <v>12</v>
      </c>
      <c r="B35" s="10"/>
      <c r="C35" s="11"/>
      <c r="D35" s="11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5" t="b">
        <v>0</v>
      </c>
      <c r="Q35" s="116"/>
      <c r="S35" s="18" t="str">
        <f t="shared" si="8"/>
        <v/>
      </c>
      <c r="T35" s="19" t="str">
        <f t="shared" si="9"/>
        <v/>
      </c>
      <c r="U35" s="19" t="str">
        <f t="shared" si="10"/>
        <v/>
      </c>
      <c r="V35" s="19" t="str">
        <f t="shared" si="11"/>
        <v/>
      </c>
      <c r="W35" s="19" t="str">
        <f t="shared" si="12"/>
        <v/>
      </c>
      <c r="X35" s="19" t="str">
        <f t="shared" si="13"/>
        <v/>
      </c>
      <c r="Y35" s="19" t="str">
        <f t="shared" si="14"/>
        <v/>
      </c>
      <c r="Z35" s="19" t="str">
        <f t="shared" si="15"/>
        <v/>
      </c>
      <c r="AA35" s="20" t="str">
        <f t="shared" si="16"/>
        <v/>
      </c>
    </row>
    <row r="36" spans="1:27" ht="18" customHeight="1" x14ac:dyDescent="0.35">
      <c r="A36" s="114" t="s">
        <v>13</v>
      </c>
      <c r="B36" s="10"/>
      <c r="C36" s="11"/>
      <c r="D36" s="11"/>
      <c r="E36" s="1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5" t="b">
        <v>0</v>
      </c>
      <c r="Q36" s="116"/>
      <c r="S36" s="18" t="str">
        <f t="shared" si="8"/>
        <v/>
      </c>
      <c r="T36" s="19" t="str">
        <f t="shared" si="9"/>
        <v/>
      </c>
      <c r="U36" s="19" t="str">
        <f t="shared" si="10"/>
        <v/>
      </c>
      <c r="V36" s="19" t="str">
        <f t="shared" si="11"/>
        <v/>
      </c>
      <c r="W36" s="19" t="str">
        <f t="shared" si="12"/>
        <v/>
      </c>
      <c r="X36" s="19" t="str">
        <f t="shared" si="13"/>
        <v/>
      </c>
      <c r="Y36" s="19" t="str">
        <f t="shared" si="14"/>
        <v/>
      </c>
      <c r="Z36" s="19" t="str">
        <f t="shared" si="15"/>
        <v/>
      </c>
      <c r="AA36" s="20" t="str">
        <f t="shared" si="16"/>
        <v/>
      </c>
    </row>
    <row r="37" spans="1:27" ht="18" customHeight="1" x14ac:dyDescent="0.35">
      <c r="A37" s="114" t="s">
        <v>14</v>
      </c>
      <c r="B37" s="10"/>
      <c r="C37" s="11"/>
      <c r="D37" s="11"/>
      <c r="E37" s="1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5" t="b">
        <v>0</v>
      </c>
      <c r="Q37" s="116"/>
      <c r="S37" s="18" t="str">
        <f t="shared" si="8"/>
        <v/>
      </c>
      <c r="T37" s="19" t="str">
        <f t="shared" si="9"/>
        <v/>
      </c>
      <c r="U37" s="19" t="str">
        <f t="shared" si="10"/>
        <v/>
      </c>
      <c r="V37" s="19" t="str">
        <f t="shared" si="11"/>
        <v/>
      </c>
      <c r="W37" s="19" t="str">
        <f t="shared" si="12"/>
        <v/>
      </c>
      <c r="X37" s="19" t="str">
        <f t="shared" si="13"/>
        <v/>
      </c>
      <c r="Y37" s="19" t="str">
        <f t="shared" si="14"/>
        <v/>
      </c>
      <c r="Z37" s="19" t="str">
        <f t="shared" si="15"/>
        <v/>
      </c>
      <c r="AA37" s="20" t="str">
        <f t="shared" si="16"/>
        <v/>
      </c>
    </row>
    <row r="38" spans="1:27" ht="18" customHeight="1" x14ac:dyDescent="0.35">
      <c r="A38" s="114" t="s">
        <v>15</v>
      </c>
      <c r="B38" s="10"/>
      <c r="C38" s="11"/>
      <c r="D38" s="11"/>
      <c r="E38" s="1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5" t="b">
        <v>0</v>
      </c>
      <c r="Q38" s="116"/>
      <c r="S38" s="18" t="str">
        <f t="shared" si="8"/>
        <v/>
      </c>
      <c r="T38" s="19" t="str">
        <f t="shared" si="9"/>
        <v/>
      </c>
      <c r="U38" s="19" t="str">
        <f t="shared" si="10"/>
        <v/>
      </c>
      <c r="V38" s="19" t="str">
        <f t="shared" si="11"/>
        <v/>
      </c>
      <c r="W38" s="19" t="str">
        <f t="shared" si="12"/>
        <v/>
      </c>
      <c r="X38" s="19" t="str">
        <f t="shared" si="13"/>
        <v/>
      </c>
      <c r="Y38" s="19" t="str">
        <f t="shared" si="14"/>
        <v/>
      </c>
      <c r="Z38" s="19" t="str">
        <f t="shared" si="15"/>
        <v/>
      </c>
      <c r="AA38" s="20" t="str">
        <f t="shared" si="16"/>
        <v/>
      </c>
    </row>
    <row r="39" spans="1:27" ht="18" customHeight="1" x14ac:dyDescent="0.35">
      <c r="A39" s="114" t="s">
        <v>16</v>
      </c>
      <c r="B39" s="10"/>
      <c r="C39" s="11"/>
      <c r="D39" s="11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5" t="b">
        <v>0</v>
      </c>
      <c r="Q39" s="116"/>
      <c r="S39" s="18" t="str">
        <f t="shared" si="8"/>
        <v/>
      </c>
      <c r="T39" s="19" t="str">
        <f t="shared" si="9"/>
        <v/>
      </c>
      <c r="U39" s="19" t="str">
        <f t="shared" si="10"/>
        <v/>
      </c>
      <c r="V39" s="19" t="str">
        <f t="shared" si="11"/>
        <v/>
      </c>
      <c r="W39" s="19" t="str">
        <f t="shared" si="12"/>
        <v/>
      </c>
      <c r="X39" s="19" t="str">
        <f t="shared" si="13"/>
        <v/>
      </c>
      <c r="Y39" s="19" t="str">
        <f t="shared" si="14"/>
        <v/>
      </c>
      <c r="Z39" s="19" t="str">
        <f t="shared" si="15"/>
        <v/>
      </c>
      <c r="AA39" s="20" t="str">
        <f t="shared" si="16"/>
        <v/>
      </c>
    </row>
    <row r="40" spans="1:27" ht="18" customHeight="1" x14ac:dyDescent="0.35">
      <c r="A40" s="114" t="s">
        <v>17</v>
      </c>
      <c r="B40" s="10"/>
      <c r="C40" s="11"/>
      <c r="D40" s="11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5" t="b">
        <v>0</v>
      </c>
      <c r="Q40" s="116"/>
      <c r="S40" s="18" t="str">
        <f t="shared" si="8"/>
        <v/>
      </c>
      <c r="T40" s="19" t="str">
        <f t="shared" si="9"/>
        <v/>
      </c>
      <c r="U40" s="19" t="str">
        <f t="shared" si="10"/>
        <v/>
      </c>
      <c r="V40" s="19" t="str">
        <f t="shared" si="11"/>
        <v/>
      </c>
      <c r="W40" s="19" t="str">
        <f t="shared" si="12"/>
        <v/>
      </c>
      <c r="X40" s="19" t="str">
        <f t="shared" si="13"/>
        <v/>
      </c>
      <c r="Y40" s="19" t="str">
        <f t="shared" si="14"/>
        <v/>
      </c>
      <c r="Z40" s="19" t="str">
        <f t="shared" si="15"/>
        <v/>
      </c>
      <c r="AA40" s="20" t="str">
        <f t="shared" si="16"/>
        <v/>
      </c>
    </row>
    <row r="41" spans="1:27" ht="18" customHeight="1" x14ac:dyDescent="0.35">
      <c r="A41" s="114" t="s">
        <v>18</v>
      </c>
      <c r="B41" s="10"/>
      <c r="C41" s="11"/>
      <c r="D41" s="11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5" t="b">
        <v>0</v>
      </c>
      <c r="Q41" s="116"/>
      <c r="S41" s="18" t="str">
        <f t="shared" si="8"/>
        <v/>
      </c>
      <c r="T41" s="19" t="str">
        <f t="shared" si="9"/>
        <v/>
      </c>
      <c r="U41" s="19" t="str">
        <f t="shared" si="10"/>
        <v/>
      </c>
      <c r="V41" s="19" t="str">
        <f t="shared" si="11"/>
        <v/>
      </c>
      <c r="W41" s="19" t="str">
        <f t="shared" si="12"/>
        <v/>
      </c>
      <c r="X41" s="19" t="str">
        <f t="shared" si="13"/>
        <v/>
      </c>
      <c r="Y41" s="19" t="str">
        <f t="shared" si="14"/>
        <v/>
      </c>
      <c r="Z41" s="19" t="str">
        <f t="shared" si="15"/>
        <v/>
      </c>
      <c r="AA41" s="20" t="str">
        <f t="shared" si="16"/>
        <v/>
      </c>
    </row>
    <row r="42" spans="1:27" ht="18" customHeight="1" x14ac:dyDescent="0.35">
      <c r="A42" s="114" t="s">
        <v>19</v>
      </c>
      <c r="B42" s="10"/>
      <c r="C42" s="11"/>
      <c r="D42" s="11"/>
      <c r="E42" s="1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5" t="b">
        <v>0</v>
      </c>
      <c r="Q42" s="116"/>
      <c r="S42" s="18" t="str">
        <f t="shared" si="8"/>
        <v/>
      </c>
      <c r="T42" s="19" t="str">
        <f t="shared" si="9"/>
        <v/>
      </c>
      <c r="U42" s="19" t="str">
        <f t="shared" si="10"/>
        <v/>
      </c>
      <c r="V42" s="19" t="str">
        <f t="shared" si="11"/>
        <v/>
      </c>
      <c r="W42" s="19" t="str">
        <f t="shared" si="12"/>
        <v/>
      </c>
      <c r="X42" s="19" t="str">
        <f t="shared" si="13"/>
        <v/>
      </c>
      <c r="Y42" s="19" t="str">
        <f t="shared" si="14"/>
        <v/>
      </c>
      <c r="Z42" s="19" t="str">
        <f t="shared" si="15"/>
        <v/>
      </c>
      <c r="AA42" s="20" t="str">
        <f t="shared" si="16"/>
        <v/>
      </c>
    </row>
    <row r="43" spans="1:27" ht="18" customHeight="1" x14ac:dyDescent="0.35">
      <c r="A43" s="114" t="s">
        <v>20</v>
      </c>
      <c r="B43" s="10"/>
      <c r="C43" s="11"/>
      <c r="D43" s="11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5" t="b">
        <v>0</v>
      </c>
      <c r="Q43" s="116"/>
      <c r="S43" s="18" t="str">
        <f t="shared" si="8"/>
        <v/>
      </c>
      <c r="T43" s="19" t="str">
        <f t="shared" si="9"/>
        <v/>
      </c>
      <c r="U43" s="19" t="str">
        <f t="shared" si="10"/>
        <v/>
      </c>
      <c r="V43" s="19" t="str">
        <f t="shared" si="11"/>
        <v/>
      </c>
      <c r="W43" s="19" t="str">
        <f t="shared" si="12"/>
        <v/>
      </c>
      <c r="X43" s="19" t="str">
        <f t="shared" si="13"/>
        <v/>
      </c>
      <c r="Y43" s="19" t="str">
        <f t="shared" si="14"/>
        <v/>
      </c>
      <c r="Z43" s="19" t="str">
        <f t="shared" si="15"/>
        <v/>
      </c>
      <c r="AA43" s="20" t="str">
        <f t="shared" si="16"/>
        <v/>
      </c>
    </row>
    <row r="44" spans="1:27" ht="18" customHeight="1" x14ac:dyDescent="0.35">
      <c r="A44" s="114" t="s">
        <v>21</v>
      </c>
      <c r="B44" s="10"/>
      <c r="C44" s="11"/>
      <c r="D44" s="11"/>
      <c r="E44" s="1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5" t="b">
        <v>0</v>
      </c>
      <c r="Q44" s="116"/>
      <c r="S44" s="18" t="str">
        <f t="shared" si="8"/>
        <v/>
      </c>
      <c r="T44" s="19" t="str">
        <f t="shared" si="9"/>
        <v/>
      </c>
      <c r="U44" s="19" t="str">
        <f t="shared" si="10"/>
        <v/>
      </c>
      <c r="V44" s="19" t="str">
        <f t="shared" si="11"/>
        <v/>
      </c>
      <c r="W44" s="19" t="str">
        <f t="shared" si="12"/>
        <v/>
      </c>
      <c r="X44" s="19" t="str">
        <f t="shared" si="13"/>
        <v/>
      </c>
      <c r="Y44" s="19" t="str">
        <f t="shared" si="14"/>
        <v/>
      </c>
      <c r="Z44" s="19" t="str">
        <f t="shared" si="15"/>
        <v/>
      </c>
      <c r="AA44" s="20" t="str">
        <f t="shared" si="16"/>
        <v/>
      </c>
    </row>
    <row r="45" spans="1:27" ht="18" customHeight="1" x14ac:dyDescent="0.35">
      <c r="A45" s="114" t="s">
        <v>22</v>
      </c>
      <c r="B45" s="10"/>
      <c r="C45" s="11"/>
      <c r="D45" s="11"/>
      <c r="E45" s="1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5" t="b">
        <v>0</v>
      </c>
      <c r="Q45" s="116"/>
      <c r="S45" s="18" t="str">
        <f t="shared" si="8"/>
        <v/>
      </c>
      <c r="T45" s="19" t="str">
        <f t="shared" si="9"/>
        <v/>
      </c>
      <c r="U45" s="19" t="str">
        <f t="shared" si="10"/>
        <v/>
      </c>
      <c r="V45" s="19" t="str">
        <f t="shared" si="11"/>
        <v/>
      </c>
      <c r="W45" s="19" t="str">
        <f t="shared" si="12"/>
        <v/>
      </c>
      <c r="X45" s="19" t="str">
        <f t="shared" si="13"/>
        <v/>
      </c>
      <c r="Y45" s="19" t="str">
        <f t="shared" si="14"/>
        <v/>
      </c>
      <c r="Z45" s="19" t="str">
        <f t="shared" si="15"/>
        <v/>
      </c>
      <c r="AA45" s="20" t="str">
        <f t="shared" si="16"/>
        <v/>
      </c>
    </row>
    <row r="46" spans="1:27" ht="18" customHeight="1" x14ac:dyDescent="0.35">
      <c r="A46" s="114" t="s">
        <v>23</v>
      </c>
      <c r="B46" s="10"/>
      <c r="C46" s="11"/>
      <c r="D46" s="11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5" t="b">
        <v>0</v>
      </c>
      <c r="Q46" s="116"/>
      <c r="S46" s="18" t="str">
        <f t="shared" si="8"/>
        <v/>
      </c>
      <c r="T46" s="19" t="str">
        <f t="shared" si="9"/>
        <v/>
      </c>
      <c r="U46" s="19" t="str">
        <f t="shared" si="10"/>
        <v/>
      </c>
      <c r="V46" s="19" t="str">
        <f t="shared" si="11"/>
        <v/>
      </c>
      <c r="W46" s="19" t="str">
        <f t="shared" si="12"/>
        <v/>
      </c>
      <c r="X46" s="19" t="str">
        <f t="shared" si="13"/>
        <v/>
      </c>
      <c r="Y46" s="19" t="str">
        <f t="shared" si="14"/>
        <v/>
      </c>
      <c r="Z46" s="19" t="str">
        <f t="shared" si="15"/>
        <v/>
      </c>
      <c r="AA46" s="20" t="str">
        <f t="shared" si="16"/>
        <v/>
      </c>
    </row>
    <row r="47" spans="1:27" ht="18" customHeight="1" x14ac:dyDescent="0.35">
      <c r="A47" s="114" t="s">
        <v>24</v>
      </c>
      <c r="B47" s="10"/>
      <c r="C47" s="11"/>
      <c r="D47" s="11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5" t="b">
        <v>0</v>
      </c>
      <c r="Q47" s="116"/>
      <c r="S47" s="18" t="str">
        <f t="shared" si="8"/>
        <v/>
      </c>
      <c r="T47" s="19" t="str">
        <f t="shared" si="9"/>
        <v/>
      </c>
      <c r="U47" s="19" t="str">
        <f t="shared" si="10"/>
        <v/>
      </c>
      <c r="V47" s="19" t="str">
        <f t="shared" si="11"/>
        <v/>
      </c>
      <c r="W47" s="19" t="str">
        <f t="shared" si="12"/>
        <v/>
      </c>
      <c r="X47" s="19" t="str">
        <f t="shared" si="13"/>
        <v/>
      </c>
      <c r="Y47" s="19" t="str">
        <f t="shared" si="14"/>
        <v/>
      </c>
      <c r="Z47" s="19" t="str">
        <f t="shared" si="15"/>
        <v/>
      </c>
      <c r="AA47" s="20" t="str">
        <f t="shared" si="16"/>
        <v/>
      </c>
    </row>
    <row r="48" spans="1:27" ht="18" customHeight="1" x14ac:dyDescent="0.35">
      <c r="A48" s="114" t="s">
        <v>25</v>
      </c>
      <c r="B48" s="10"/>
      <c r="C48" s="11"/>
      <c r="D48" s="11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5" t="b">
        <v>0</v>
      </c>
      <c r="Q48" s="116"/>
      <c r="S48" s="18" t="str">
        <f t="shared" si="8"/>
        <v/>
      </c>
      <c r="T48" s="19" t="str">
        <f t="shared" si="9"/>
        <v/>
      </c>
      <c r="U48" s="19" t="str">
        <f t="shared" si="10"/>
        <v/>
      </c>
      <c r="V48" s="19" t="str">
        <f t="shared" si="11"/>
        <v/>
      </c>
      <c r="W48" s="19" t="str">
        <f t="shared" si="12"/>
        <v/>
      </c>
      <c r="X48" s="19" t="str">
        <f t="shared" si="13"/>
        <v/>
      </c>
      <c r="Y48" s="19" t="str">
        <f t="shared" si="14"/>
        <v/>
      </c>
      <c r="Z48" s="19" t="str">
        <f t="shared" si="15"/>
        <v/>
      </c>
      <c r="AA48" s="20" t="str">
        <f t="shared" si="16"/>
        <v/>
      </c>
    </row>
    <row r="49" spans="1:27" ht="18" customHeight="1" x14ac:dyDescent="0.35">
      <c r="A49" s="114" t="s">
        <v>26</v>
      </c>
      <c r="B49" s="10"/>
      <c r="C49" s="11"/>
      <c r="D49" s="11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5" t="b">
        <v>0</v>
      </c>
      <c r="Q49" s="116"/>
      <c r="S49" s="18" t="str">
        <f t="shared" si="8"/>
        <v/>
      </c>
      <c r="T49" s="19" t="str">
        <f t="shared" si="9"/>
        <v/>
      </c>
      <c r="U49" s="19" t="str">
        <f t="shared" si="10"/>
        <v/>
      </c>
      <c r="V49" s="19" t="str">
        <f t="shared" si="11"/>
        <v/>
      </c>
      <c r="W49" s="19" t="str">
        <f t="shared" si="12"/>
        <v/>
      </c>
      <c r="X49" s="19" t="str">
        <f t="shared" si="13"/>
        <v/>
      </c>
      <c r="Y49" s="19" t="str">
        <f t="shared" si="14"/>
        <v/>
      </c>
      <c r="Z49" s="19" t="str">
        <f t="shared" si="15"/>
        <v/>
      </c>
      <c r="AA49" s="20" t="str">
        <f t="shared" si="16"/>
        <v/>
      </c>
    </row>
    <row r="50" spans="1:27" ht="18" customHeight="1" x14ac:dyDescent="0.35">
      <c r="A50" s="114" t="s">
        <v>27</v>
      </c>
      <c r="B50" s="10"/>
      <c r="C50" s="11"/>
      <c r="D50" s="11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5" t="b">
        <v>0</v>
      </c>
      <c r="Q50" s="116"/>
      <c r="S50" s="18" t="str">
        <f t="shared" si="8"/>
        <v/>
      </c>
      <c r="T50" s="19" t="str">
        <f t="shared" si="9"/>
        <v/>
      </c>
      <c r="U50" s="19" t="str">
        <f t="shared" si="10"/>
        <v/>
      </c>
      <c r="V50" s="19" t="str">
        <f t="shared" si="11"/>
        <v/>
      </c>
      <c r="W50" s="19" t="str">
        <f t="shared" si="12"/>
        <v/>
      </c>
      <c r="X50" s="19" t="str">
        <f t="shared" si="13"/>
        <v/>
      </c>
      <c r="Y50" s="19" t="str">
        <f t="shared" si="14"/>
        <v/>
      </c>
      <c r="Z50" s="19" t="str">
        <f t="shared" si="15"/>
        <v/>
      </c>
      <c r="AA50" s="20" t="str">
        <f t="shared" si="16"/>
        <v/>
      </c>
    </row>
    <row r="51" spans="1:27" ht="18" customHeight="1" x14ac:dyDescent="0.35">
      <c r="A51" s="114" t="s">
        <v>28</v>
      </c>
      <c r="B51" s="10"/>
      <c r="C51" s="11"/>
      <c r="D51" s="11"/>
      <c r="E51" s="1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5" t="b">
        <v>0</v>
      </c>
      <c r="Q51" s="116"/>
      <c r="S51" s="18" t="str">
        <f t="shared" si="8"/>
        <v/>
      </c>
      <c r="T51" s="19" t="str">
        <f t="shared" si="9"/>
        <v/>
      </c>
      <c r="U51" s="19" t="str">
        <f t="shared" si="10"/>
        <v/>
      </c>
      <c r="V51" s="19" t="str">
        <f t="shared" si="11"/>
        <v/>
      </c>
      <c r="W51" s="19" t="str">
        <f t="shared" si="12"/>
        <v/>
      </c>
      <c r="X51" s="19" t="str">
        <f t="shared" si="13"/>
        <v/>
      </c>
      <c r="Y51" s="19" t="str">
        <f t="shared" si="14"/>
        <v/>
      </c>
      <c r="Z51" s="19" t="str">
        <f t="shared" si="15"/>
        <v/>
      </c>
      <c r="AA51" s="20" t="str">
        <f t="shared" si="16"/>
        <v/>
      </c>
    </row>
    <row r="52" spans="1:27" ht="18" customHeight="1" x14ac:dyDescent="0.35">
      <c r="A52" s="114" t="s">
        <v>29</v>
      </c>
      <c r="B52" s="10"/>
      <c r="C52" s="11"/>
      <c r="D52" s="11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5" t="b">
        <v>0</v>
      </c>
      <c r="Q52" s="116"/>
      <c r="S52" s="18" t="str">
        <f t="shared" si="8"/>
        <v/>
      </c>
      <c r="T52" s="19" t="str">
        <f t="shared" si="9"/>
        <v/>
      </c>
      <c r="U52" s="19" t="str">
        <f t="shared" si="10"/>
        <v/>
      </c>
      <c r="V52" s="19" t="str">
        <f t="shared" si="11"/>
        <v/>
      </c>
      <c r="W52" s="19" t="str">
        <f t="shared" si="12"/>
        <v/>
      </c>
      <c r="X52" s="19" t="str">
        <f t="shared" si="13"/>
        <v/>
      </c>
      <c r="Y52" s="19" t="str">
        <f t="shared" si="14"/>
        <v/>
      </c>
      <c r="Z52" s="19" t="str">
        <f t="shared" si="15"/>
        <v/>
      </c>
      <c r="AA52" s="20" t="str">
        <f t="shared" si="16"/>
        <v/>
      </c>
    </row>
    <row r="53" spans="1:27" ht="18" customHeight="1" x14ac:dyDescent="0.35">
      <c r="A53" s="114" t="s">
        <v>31</v>
      </c>
      <c r="B53" s="10"/>
      <c r="C53" s="11"/>
      <c r="D53" s="11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5" t="b">
        <v>0</v>
      </c>
      <c r="Q53" s="116"/>
      <c r="S53" s="18" t="str">
        <f t="shared" si="8"/>
        <v/>
      </c>
      <c r="T53" s="19" t="str">
        <f t="shared" si="9"/>
        <v/>
      </c>
      <c r="U53" s="19" t="str">
        <f t="shared" si="10"/>
        <v/>
      </c>
      <c r="V53" s="19" t="str">
        <f t="shared" si="11"/>
        <v/>
      </c>
      <c r="W53" s="19" t="str">
        <f t="shared" si="12"/>
        <v/>
      </c>
      <c r="X53" s="19" t="str">
        <f t="shared" si="13"/>
        <v/>
      </c>
      <c r="Y53" s="19" t="str">
        <f t="shared" si="14"/>
        <v/>
      </c>
      <c r="Z53" s="19" t="str">
        <f t="shared" si="15"/>
        <v/>
      </c>
      <c r="AA53" s="20" t="str">
        <f t="shared" si="16"/>
        <v/>
      </c>
    </row>
    <row r="54" spans="1:27" ht="18" customHeight="1" x14ac:dyDescent="0.35">
      <c r="A54" s="114" t="s">
        <v>32</v>
      </c>
      <c r="B54" s="10"/>
      <c r="C54" s="11"/>
      <c r="D54" s="11"/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5" t="b">
        <v>0</v>
      </c>
      <c r="Q54" s="116"/>
      <c r="S54" s="18" t="str">
        <f t="shared" si="8"/>
        <v/>
      </c>
      <c r="T54" s="19" t="str">
        <f t="shared" si="9"/>
        <v/>
      </c>
      <c r="U54" s="19" t="str">
        <f t="shared" si="10"/>
        <v/>
      </c>
      <c r="V54" s="19" t="str">
        <f t="shared" si="11"/>
        <v/>
      </c>
      <c r="W54" s="19" t="str">
        <f t="shared" si="12"/>
        <v/>
      </c>
      <c r="X54" s="19" t="str">
        <f t="shared" si="13"/>
        <v/>
      </c>
      <c r="Y54" s="19" t="str">
        <f t="shared" si="14"/>
        <v/>
      </c>
      <c r="Z54" s="19" t="str">
        <f t="shared" si="15"/>
        <v/>
      </c>
      <c r="AA54" s="20" t="str">
        <f t="shared" si="16"/>
        <v/>
      </c>
    </row>
    <row r="55" spans="1:27" ht="18" customHeight="1" x14ac:dyDescent="0.35">
      <c r="A55" s="114" t="s">
        <v>33</v>
      </c>
      <c r="B55" s="10"/>
      <c r="C55" s="11"/>
      <c r="D55" s="11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5" t="b">
        <v>0</v>
      </c>
      <c r="Q55" s="116"/>
      <c r="S55" s="18" t="str">
        <f t="shared" si="8"/>
        <v/>
      </c>
      <c r="T55" s="19" t="str">
        <f t="shared" si="9"/>
        <v/>
      </c>
      <c r="U55" s="19" t="str">
        <f t="shared" si="10"/>
        <v/>
      </c>
      <c r="V55" s="19" t="str">
        <f t="shared" si="11"/>
        <v/>
      </c>
      <c r="W55" s="19" t="str">
        <f t="shared" si="12"/>
        <v/>
      </c>
      <c r="X55" s="19" t="str">
        <f t="shared" si="13"/>
        <v/>
      </c>
      <c r="Y55" s="19" t="str">
        <f t="shared" si="14"/>
        <v/>
      </c>
      <c r="Z55" s="19" t="str">
        <f t="shared" si="15"/>
        <v/>
      </c>
      <c r="AA55" s="20" t="str">
        <f t="shared" si="16"/>
        <v/>
      </c>
    </row>
    <row r="56" spans="1:27" ht="18" customHeight="1" x14ac:dyDescent="0.35">
      <c r="A56" s="114" t="s">
        <v>34</v>
      </c>
      <c r="B56" s="10"/>
      <c r="C56" s="11"/>
      <c r="D56" s="11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5" t="b">
        <v>0</v>
      </c>
      <c r="Q56" s="116"/>
      <c r="S56" s="18" t="str">
        <f t="shared" si="8"/>
        <v/>
      </c>
      <c r="T56" s="19" t="str">
        <f t="shared" si="9"/>
        <v/>
      </c>
      <c r="U56" s="19" t="str">
        <f t="shared" si="10"/>
        <v/>
      </c>
      <c r="V56" s="19" t="str">
        <f t="shared" si="11"/>
        <v/>
      </c>
      <c r="W56" s="19" t="str">
        <f t="shared" si="12"/>
        <v/>
      </c>
      <c r="X56" s="19" t="str">
        <f t="shared" si="13"/>
        <v/>
      </c>
      <c r="Y56" s="19" t="str">
        <f t="shared" si="14"/>
        <v/>
      </c>
      <c r="Z56" s="19" t="str">
        <f t="shared" si="15"/>
        <v/>
      </c>
      <c r="AA56" s="20" t="str">
        <f t="shared" si="16"/>
        <v/>
      </c>
    </row>
    <row r="57" spans="1:27" ht="18" customHeight="1" x14ac:dyDescent="0.35">
      <c r="A57" s="114" t="s">
        <v>35</v>
      </c>
      <c r="B57" s="10"/>
      <c r="C57" s="11"/>
      <c r="D57" s="11"/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5" t="b">
        <v>0</v>
      </c>
      <c r="Q57" s="116"/>
      <c r="S57" s="18" t="str">
        <f t="shared" si="8"/>
        <v/>
      </c>
      <c r="T57" s="19" t="str">
        <f t="shared" si="9"/>
        <v/>
      </c>
      <c r="U57" s="19" t="str">
        <f t="shared" si="10"/>
        <v/>
      </c>
      <c r="V57" s="19" t="str">
        <f t="shared" si="11"/>
        <v/>
      </c>
      <c r="W57" s="19" t="str">
        <f t="shared" si="12"/>
        <v/>
      </c>
      <c r="X57" s="19" t="str">
        <f t="shared" si="13"/>
        <v/>
      </c>
      <c r="Y57" s="19" t="str">
        <f t="shared" si="14"/>
        <v/>
      </c>
      <c r="Z57" s="19" t="str">
        <f t="shared" si="15"/>
        <v/>
      </c>
      <c r="AA57" s="20" t="str">
        <f t="shared" si="16"/>
        <v/>
      </c>
    </row>
    <row r="58" spans="1:27" ht="18" customHeight="1" x14ac:dyDescent="0.35">
      <c r="A58" s="114" t="s">
        <v>36</v>
      </c>
      <c r="B58" s="10"/>
      <c r="C58" s="11"/>
      <c r="D58" s="11"/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5" t="b">
        <v>0</v>
      </c>
      <c r="Q58" s="116"/>
      <c r="S58" s="18" t="str">
        <f t="shared" si="8"/>
        <v/>
      </c>
      <c r="T58" s="19" t="str">
        <f t="shared" si="9"/>
        <v/>
      </c>
      <c r="U58" s="19" t="str">
        <f t="shared" si="10"/>
        <v/>
      </c>
      <c r="V58" s="19" t="str">
        <f t="shared" si="11"/>
        <v/>
      </c>
      <c r="W58" s="19" t="str">
        <f t="shared" si="12"/>
        <v/>
      </c>
      <c r="X58" s="19" t="str">
        <f t="shared" si="13"/>
        <v/>
      </c>
      <c r="Y58" s="19" t="str">
        <f t="shared" si="14"/>
        <v/>
      </c>
      <c r="Z58" s="19" t="str">
        <f t="shared" si="15"/>
        <v/>
      </c>
      <c r="AA58" s="20" t="str">
        <f t="shared" si="16"/>
        <v/>
      </c>
    </row>
    <row r="59" spans="1:27" ht="18" customHeight="1" x14ac:dyDescent="0.35">
      <c r="A59" s="114" t="s">
        <v>37</v>
      </c>
      <c r="B59" s="10"/>
      <c r="C59" s="11"/>
      <c r="D59" s="11"/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5" t="b">
        <v>0</v>
      </c>
      <c r="Q59" s="116"/>
      <c r="S59" s="18" t="str">
        <f t="shared" si="8"/>
        <v/>
      </c>
      <c r="T59" s="19" t="str">
        <f t="shared" si="9"/>
        <v/>
      </c>
      <c r="U59" s="19" t="str">
        <f t="shared" si="10"/>
        <v/>
      </c>
      <c r="V59" s="19" t="str">
        <f t="shared" si="11"/>
        <v/>
      </c>
      <c r="W59" s="19" t="str">
        <f t="shared" si="12"/>
        <v/>
      </c>
      <c r="X59" s="19" t="str">
        <f t="shared" si="13"/>
        <v/>
      </c>
      <c r="Y59" s="19" t="str">
        <f t="shared" si="14"/>
        <v/>
      </c>
      <c r="Z59" s="19" t="str">
        <f t="shared" si="15"/>
        <v/>
      </c>
      <c r="AA59" s="20" t="str">
        <f t="shared" si="16"/>
        <v/>
      </c>
    </row>
    <row r="60" spans="1:27" ht="18" customHeight="1" x14ac:dyDescent="0.35">
      <c r="A60" s="114" t="s">
        <v>38</v>
      </c>
      <c r="B60" s="10"/>
      <c r="C60" s="11"/>
      <c r="D60" s="11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5" t="b">
        <v>0</v>
      </c>
      <c r="Q60" s="116"/>
      <c r="S60" s="18" t="str">
        <f t="shared" si="8"/>
        <v/>
      </c>
      <c r="T60" s="19" t="str">
        <f t="shared" si="9"/>
        <v/>
      </c>
      <c r="U60" s="19" t="str">
        <f t="shared" si="10"/>
        <v/>
      </c>
      <c r="V60" s="19" t="str">
        <f t="shared" si="11"/>
        <v/>
      </c>
      <c r="W60" s="19" t="str">
        <f t="shared" si="12"/>
        <v/>
      </c>
      <c r="X60" s="19" t="str">
        <f t="shared" si="13"/>
        <v/>
      </c>
      <c r="Y60" s="19" t="str">
        <f t="shared" si="14"/>
        <v/>
      </c>
      <c r="Z60" s="19" t="str">
        <f t="shared" si="15"/>
        <v/>
      </c>
      <c r="AA60" s="20" t="str">
        <f t="shared" si="16"/>
        <v/>
      </c>
    </row>
    <row r="61" spans="1:27" ht="18" customHeight="1" x14ac:dyDescent="0.35">
      <c r="A61" s="114" t="s">
        <v>39</v>
      </c>
      <c r="B61" s="10"/>
      <c r="C61" s="11"/>
      <c r="D61" s="11"/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15" t="b">
        <v>0</v>
      </c>
      <c r="Q61" s="116"/>
      <c r="S61" s="18" t="str">
        <f t="shared" si="8"/>
        <v/>
      </c>
      <c r="T61" s="19" t="str">
        <f t="shared" si="9"/>
        <v/>
      </c>
      <c r="U61" s="19" t="str">
        <f t="shared" si="10"/>
        <v/>
      </c>
      <c r="V61" s="19" t="str">
        <f t="shared" si="11"/>
        <v/>
      </c>
      <c r="W61" s="19" t="str">
        <f t="shared" si="12"/>
        <v/>
      </c>
      <c r="X61" s="19" t="str">
        <f t="shared" si="13"/>
        <v/>
      </c>
      <c r="Y61" s="19" t="str">
        <f t="shared" si="14"/>
        <v/>
      </c>
      <c r="Z61" s="19" t="str">
        <f t="shared" si="15"/>
        <v/>
      </c>
      <c r="AA61" s="20" t="str">
        <f t="shared" si="16"/>
        <v/>
      </c>
    </row>
    <row r="62" spans="1:27" ht="18" customHeight="1" x14ac:dyDescent="0.35">
      <c r="A62" s="114" t="s">
        <v>40</v>
      </c>
      <c r="B62" s="10"/>
      <c r="C62" s="11"/>
      <c r="D62" s="11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15" t="b">
        <v>0</v>
      </c>
      <c r="Q62" s="116"/>
      <c r="S62" s="18" t="str">
        <f t="shared" si="8"/>
        <v/>
      </c>
      <c r="T62" s="19" t="str">
        <f t="shared" si="9"/>
        <v/>
      </c>
      <c r="U62" s="19" t="str">
        <f t="shared" si="10"/>
        <v/>
      </c>
      <c r="V62" s="19" t="str">
        <f t="shared" si="11"/>
        <v/>
      </c>
      <c r="W62" s="19" t="str">
        <f t="shared" si="12"/>
        <v/>
      </c>
      <c r="X62" s="19" t="str">
        <f t="shared" si="13"/>
        <v/>
      </c>
      <c r="Y62" s="19" t="str">
        <f t="shared" si="14"/>
        <v/>
      </c>
      <c r="Z62" s="19" t="str">
        <f t="shared" si="15"/>
        <v/>
      </c>
      <c r="AA62" s="20" t="str">
        <f t="shared" si="16"/>
        <v/>
      </c>
    </row>
    <row r="63" spans="1:27" ht="18" customHeight="1" x14ac:dyDescent="0.35">
      <c r="A63" s="114" t="s">
        <v>41</v>
      </c>
      <c r="B63" s="10"/>
      <c r="C63" s="11"/>
      <c r="D63" s="11"/>
      <c r="E63" s="1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5" t="b">
        <v>0</v>
      </c>
      <c r="Q63" s="116"/>
      <c r="S63" s="18" t="str">
        <f t="shared" si="8"/>
        <v/>
      </c>
      <c r="T63" s="19" t="str">
        <f t="shared" si="9"/>
        <v/>
      </c>
      <c r="U63" s="19" t="str">
        <f t="shared" si="10"/>
        <v/>
      </c>
      <c r="V63" s="19" t="str">
        <f t="shared" si="11"/>
        <v/>
      </c>
      <c r="W63" s="19" t="str">
        <f t="shared" si="12"/>
        <v/>
      </c>
      <c r="X63" s="19" t="str">
        <f t="shared" si="13"/>
        <v/>
      </c>
      <c r="Y63" s="19" t="str">
        <f t="shared" si="14"/>
        <v/>
      </c>
      <c r="Z63" s="19" t="str">
        <f t="shared" si="15"/>
        <v/>
      </c>
      <c r="AA63" s="20" t="str">
        <f t="shared" si="16"/>
        <v/>
      </c>
    </row>
    <row r="64" spans="1:27" ht="18" customHeight="1" x14ac:dyDescent="0.35">
      <c r="A64" s="114" t="s">
        <v>42</v>
      </c>
      <c r="B64" s="10"/>
      <c r="C64" s="11"/>
      <c r="D64" s="11"/>
      <c r="E64" s="1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5" t="b">
        <v>0</v>
      </c>
      <c r="Q64" s="116"/>
      <c r="S64" s="18" t="str">
        <f t="shared" si="8"/>
        <v/>
      </c>
      <c r="T64" s="19" t="str">
        <f t="shared" si="9"/>
        <v/>
      </c>
      <c r="U64" s="19" t="str">
        <f t="shared" si="10"/>
        <v/>
      </c>
      <c r="V64" s="19" t="str">
        <f t="shared" si="11"/>
        <v/>
      </c>
      <c r="W64" s="19" t="str">
        <f t="shared" si="12"/>
        <v/>
      </c>
      <c r="X64" s="19" t="str">
        <f t="shared" si="13"/>
        <v/>
      </c>
      <c r="Y64" s="19" t="str">
        <f t="shared" si="14"/>
        <v/>
      </c>
      <c r="Z64" s="19" t="str">
        <f t="shared" si="15"/>
        <v/>
      </c>
      <c r="AA64" s="20" t="str">
        <f t="shared" si="16"/>
        <v/>
      </c>
    </row>
    <row r="65" spans="1:27" ht="18" customHeight="1" x14ac:dyDescent="0.35">
      <c r="A65" s="114" t="s">
        <v>43</v>
      </c>
      <c r="B65" s="10"/>
      <c r="C65" s="11"/>
      <c r="D65" s="11"/>
      <c r="E65" s="1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5" t="b">
        <v>0</v>
      </c>
      <c r="Q65" s="116"/>
      <c r="S65" s="18" t="str">
        <f t="shared" si="8"/>
        <v/>
      </c>
      <c r="T65" s="19" t="str">
        <f t="shared" si="9"/>
        <v/>
      </c>
      <c r="U65" s="19" t="str">
        <f t="shared" si="10"/>
        <v/>
      </c>
      <c r="V65" s="19" t="str">
        <f t="shared" si="11"/>
        <v/>
      </c>
      <c r="W65" s="19" t="str">
        <f t="shared" si="12"/>
        <v/>
      </c>
      <c r="X65" s="19" t="str">
        <f t="shared" si="13"/>
        <v/>
      </c>
      <c r="Y65" s="19" t="str">
        <f t="shared" si="14"/>
        <v/>
      </c>
      <c r="Z65" s="19" t="str">
        <f t="shared" si="15"/>
        <v/>
      </c>
      <c r="AA65" s="20" t="str">
        <f t="shared" si="16"/>
        <v/>
      </c>
    </row>
    <row r="66" spans="1:27" ht="18" customHeight="1" x14ac:dyDescent="0.35">
      <c r="A66" s="114" t="s">
        <v>44</v>
      </c>
      <c r="B66" s="10"/>
      <c r="C66" s="11"/>
      <c r="D66" s="11"/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5" t="b">
        <v>0</v>
      </c>
      <c r="Q66" s="116"/>
      <c r="S66" s="18" t="str">
        <f t="shared" si="8"/>
        <v/>
      </c>
      <c r="T66" s="19" t="str">
        <f t="shared" si="9"/>
        <v/>
      </c>
      <c r="U66" s="19" t="str">
        <f t="shared" si="10"/>
        <v/>
      </c>
      <c r="V66" s="19" t="str">
        <f t="shared" si="11"/>
        <v/>
      </c>
      <c r="W66" s="19" t="str">
        <f t="shared" si="12"/>
        <v/>
      </c>
      <c r="X66" s="19" t="str">
        <f t="shared" si="13"/>
        <v/>
      </c>
      <c r="Y66" s="19" t="str">
        <f t="shared" si="14"/>
        <v/>
      </c>
      <c r="Z66" s="19" t="str">
        <f t="shared" si="15"/>
        <v/>
      </c>
      <c r="AA66" s="20" t="str">
        <f t="shared" si="16"/>
        <v/>
      </c>
    </row>
    <row r="67" spans="1:27" ht="18" customHeight="1" x14ac:dyDescent="0.35">
      <c r="A67" s="114" t="s">
        <v>45</v>
      </c>
      <c r="B67" s="10"/>
      <c r="C67" s="11"/>
      <c r="D67" s="11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5" t="b">
        <v>0</v>
      </c>
      <c r="Q67" s="116"/>
      <c r="S67" s="18" t="str">
        <f t="shared" si="8"/>
        <v/>
      </c>
      <c r="T67" s="19" t="str">
        <f t="shared" si="9"/>
        <v/>
      </c>
      <c r="U67" s="19" t="str">
        <f t="shared" si="10"/>
        <v/>
      </c>
      <c r="V67" s="19" t="str">
        <f t="shared" si="11"/>
        <v/>
      </c>
      <c r="W67" s="19" t="str">
        <f t="shared" si="12"/>
        <v/>
      </c>
      <c r="X67" s="19" t="str">
        <f t="shared" si="13"/>
        <v/>
      </c>
      <c r="Y67" s="19" t="str">
        <f t="shared" si="14"/>
        <v/>
      </c>
      <c r="Z67" s="19" t="str">
        <f t="shared" si="15"/>
        <v/>
      </c>
      <c r="AA67" s="20" t="str">
        <f t="shared" si="16"/>
        <v/>
      </c>
    </row>
    <row r="68" spans="1:27" ht="18" customHeight="1" x14ac:dyDescent="0.35">
      <c r="A68" s="114" t="s">
        <v>46</v>
      </c>
      <c r="B68" s="10"/>
      <c r="C68" s="11"/>
      <c r="D68" s="11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5" t="b">
        <v>0</v>
      </c>
      <c r="Q68" s="116"/>
      <c r="S68" s="18" t="str">
        <f t="shared" si="8"/>
        <v/>
      </c>
      <c r="T68" s="19" t="str">
        <f t="shared" si="9"/>
        <v/>
      </c>
      <c r="U68" s="19" t="str">
        <f t="shared" si="10"/>
        <v/>
      </c>
      <c r="V68" s="19" t="str">
        <f t="shared" si="11"/>
        <v/>
      </c>
      <c r="W68" s="19" t="str">
        <f t="shared" si="12"/>
        <v/>
      </c>
      <c r="X68" s="19" t="str">
        <f t="shared" si="13"/>
        <v/>
      </c>
      <c r="Y68" s="19" t="str">
        <f t="shared" si="14"/>
        <v/>
      </c>
      <c r="Z68" s="19" t="str">
        <f t="shared" si="15"/>
        <v/>
      </c>
      <c r="AA68" s="20" t="str">
        <f t="shared" si="16"/>
        <v/>
      </c>
    </row>
    <row r="69" spans="1:27" ht="18" customHeight="1" x14ac:dyDescent="0.35">
      <c r="A69" s="114" t="s">
        <v>47</v>
      </c>
      <c r="B69" s="10"/>
      <c r="C69" s="11"/>
      <c r="D69" s="11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5" t="b">
        <v>0</v>
      </c>
      <c r="Q69" s="116"/>
      <c r="S69" s="18" t="str">
        <f t="shared" si="8"/>
        <v/>
      </c>
      <c r="T69" s="19" t="str">
        <f t="shared" si="9"/>
        <v/>
      </c>
      <c r="U69" s="19" t="str">
        <f t="shared" si="10"/>
        <v/>
      </c>
      <c r="V69" s="19" t="str">
        <f t="shared" si="11"/>
        <v/>
      </c>
      <c r="W69" s="19" t="str">
        <f t="shared" si="12"/>
        <v/>
      </c>
      <c r="X69" s="19" t="str">
        <f t="shared" si="13"/>
        <v/>
      </c>
      <c r="Y69" s="19" t="str">
        <f t="shared" si="14"/>
        <v/>
      </c>
      <c r="Z69" s="19" t="str">
        <f t="shared" si="15"/>
        <v/>
      </c>
      <c r="AA69" s="20" t="str">
        <f t="shared" si="16"/>
        <v/>
      </c>
    </row>
    <row r="70" spans="1:27" ht="18" customHeight="1" x14ac:dyDescent="0.35">
      <c r="A70" s="114" t="s">
        <v>48</v>
      </c>
      <c r="B70" s="10"/>
      <c r="C70" s="11"/>
      <c r="D70" s="11"/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5" t="b">
        <v>0</v>
      </c>
      <c r="Q70" s="116"/>
      <c r="S70" s="18" t="str">
        <f t="shared" si="8"/>
        <v/>
      </c>
      <c r="T70" s="19" t="str">
        <f t="shared" si="9"/>
        <v/>
      </c>
      <c r="U70" s="19" t="str">
        <f t="shared" si="10"/>
        <v/>
      </c>
      <c r="V70" s="19" t="str">
        <f t="shared" si="11"/>
        <v/>
      </c>
      <c r="W70" s="19" t="str">
        <f t="shared" si="12"/>
        <v/>
      </c>
      <c r="X70" s="19" t="str">
        <f t="shared" si="13"/>
        <v/>
      </c>
      <c r="Y70" s="19" t="str">
        <f t="shared" si="14"/>
        <v/>
      </c>
      <c r="Z70" s="19" t="str">
        <f t="shared" si="15"/>
        <v/>
      </c>
      <c r="AA70" s="20" t="str">
        <f t="shared" si="16"/>
        <v/>
      </c>
    </row>
    <row r="71" spans="1:27" ht="18" customHeight="1" x14ac:dyDescent="0.35">
      <c r="A71" s="114" t="s">
        <v>49</v>
      </c>
      <c r="B71" s="10"/>
      <c r="C71" s="11"/>
      <c r="D71" s="11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5" t="b">
        <v>0</v>
      </c>
      <c r="Q71" s="116"/>
      <c r="S71" s="18" t="str">
        <f t="shared" si="8"/>
        <v/>
      </c>
      <c r="T71" s="19" t="str">
        <f t="shared" si="9"/>
        <v/>
      </c>
      <c r="U71" s="19" t="str">
        <f t="shared" si="10"/>
        <v/>
      </c>
      <c r="V71" s="19" t="str">
        <f t="shared" si="11"/>
        <v/>
      </c>
      <c r="W71" s="19" t="str">
        <f t="shared" si="12"/>
        <v/>
      </c>
      <c r="X71" s="19" t="str">
        <f t="shared" si="13"/>
        <v/>
      </c>
      <c r="Y71" s="19" t="str">
        <f t="shared" si="14"/>
        <v/>
      </c>
      <c r="Z71" s="19" t="str">
        <f t="shared" si="15"/>
        <v/>
      </c>
      <c r="AA71" s="20" t="str">
        <f t="shared" si="16"/>
        <v/>
      </c>
    </row>
    <row r="72" spans="1:27" ht="18" customHeight="1" x14ac:dyDescent="0.35">
      <c r="A72" s="114" t="s">
        <v>50</v>
      </c>
      <c r="B72" s="10"/>
      <c r="C72" s="11"/>
      <c r="D72" s="11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5" t="b">
        <v>0</v>
      </c>
      <c r="Q72" s="116"/>
      <c r="S72" s="18" t="str">
        <f t="shared" si="8"/>
        <v/>
      </c>
      <c r="T72" s="19" t="str">
        <f t="shared" si="9"/>
        <v/>
      </c>
      <c r="U72" s="19" t="str">
        <f t="shared" si="10"/>
        <v/>
      </c>
      <c r="V72" s="19" t="str">
        <f t="shared" si="11"/>
        <v/>
      </c>
      <c r="W72" s="19" t="str">
        <f t="shared" si="12"/>
        <v/>
      </c>
      <c r="X72" s="19" t="str">
        <f t="shared" si="13"/>
        <v/>
      </c>
      <c r="Y72" s="19" t="str">
        <f t="shared" si="14"/>
        <v/>
      </c>
      <c r="Z72" s="19" t="str">
        <f t="shared" si="15"/>
        <v/>
      </c>
      <c r="AA72" s="20" t="str">
        <f t="shared" si="16"/>
        <v/>
      </c>
    </row>
    <row r="73" spans="1:27" ht="18" customHeight="1" x14ac:dyDescent="0.35">
      <c r="A73" s="114" t="s">
        <v>51</v>
      </c>
      <c r="B73" s="10"/>
      <c r="C73" s="11"/>
      <c r="D73" s="11"/>
      <c r="E73" s="1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5" t="b">
        <v>0</v>
      </c>
      <c r="Q73" s="116"/>
      <c r="S73" s="18" t="str">
        <f t="shared" si="8"/>
        <v/>
      </c>
      <c r="T73" s="19" t="str">
        <f t="shared" si="9"/>
        <v/>
      </c>
      <c r="U73" s="19" t="str">
        <f t="shared" si="10"/>
        <v/>
      </c>
      <c r="V73" s="19" t="str">
        <f t="shared" si="11"/>
        <v/>
      </c>
      <c r="W73" s="19" t="str">
        <f t="shared" si="12"/>
        <v/>
      </c>
      <c r="X73" s="19" t="str">
        <f t="shared" si="13"/>
        <v/>
      </c>
      <c r="Y73" s="19" t="str">
        <f t="shared" si="14"/>
        <v/>
      </c>
      <c r="Z73" s="19" t="str">
        <f t="shared" si="15"/>
        <v/>
      </c>
      <c r="AA73" s="20" t="str">
        <f t="shared" si="16"/>
        <v/>
      </c>
    </row>
    <row r="74" spans="1:27" ht="18" customHeight="1" x14ac:dyDescent="0.35">
      <c r="A74" s="114" t="s">
        <v>52</v>
      </c>
      <c r="B74" s="10"/>
      <c r="C74" s="11"/>
      <c r="D74" s="11"/>
      <c r="E74" s="1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5" t="b">
        <v>0</v>
      </c>
      <c r="Q74" s="116"/>
      <c r="S74" s="18" t="str">
        <f t="shared" si="8"/>
        <v/>
      </c>
      <c r="T74" s="19" t="str">
        <f t="shared" si="9"/>
        <v/>
      </c>
      <c r="U74" s="19" t="str">
        <f t="shared" si="10"/>
        <v/>
      </c>
      <c r="V74" s="19" t="str">
        <f t="shared" si="11"/>
        <v/>
      </c>
      <c r="W74" s="19" t="str">
        <f t="shared" si="12"/>
        <v/>
      </c>
      <c r="X74" s="19" t="str">
        <f t="shared" si="13"/>
        <v/>
      </c>
      <c r="Y74" s="19" t="str">
        <f t="shared" si="14"/>
        <v/>
      </c>
      <c r="Z74" s="19" t="str">
        <f t="shared" si="15"/>
        <v/>
      </c>
      <c r="AA74" s="20" t="str">
        <f t="shared" si="16"/>
        <v/>
      </c>
    </row>
    <row r="75" spans="1:27" ht="18" customHeight="1" x14ac:dyDescent="0.35">
      <c r="A75" s="114" t="s">
        <v>53</v>
      </c>
      <c r="B75" s="10"/>
      <c r="C75" s="11"/>
      <c r="D75" s="11"/>
      <c r="E75" s="1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5" t="b">
        <v>0</v>
      </c>
      <c r="Q75" s="116"/>
      <c r="S75" s="18" t="str">
        <f t="shared" si="8"/>
        <v/>
      </c>
      <c r="T75" s="19" t="str">
        <f t="shared" si="9"/>
        <v/>
      </c>
      <c r="U75" s="19" t="str">
        <f t="shared" si="10"/>
        <v/>
      </c>
      <c r="V75" s="19" t="str">
        <f t="shared" si="11"/>
        <v/>
      </c>
      <c r="W75" s="19" t="str">
        <f t="shared" si="12"/>
        <v/>
      </c>
      <c r="X75" s="19" t="str">
        <f t="shared" si="13"/>
        <v/>
      </c>
      <c r="Y75" s="19" t="str">
        <f t="shared" si="14"/>
        <v/>
      </c>
      <c r="Z75" s="19" t="str">
        <f t="shared" si="15"/>
        <v/>
      </c>
      <c r="AA75" s="20" t="str">
        <f t="shared" si="16"/>
        <v/>
      </c>
    </row>
    <row r="76" spans="1:27" ht="18" customHeight="1" x14ac:dyDescent="0.35">
      <c r="A76" s="114" t="s">
        <v>54</v>
      </c>
      <c r="B76" s="10"/>
      <c r="C76" s="11"/>
      <c r="D76" s="11"/>
      <c r="E76" s="1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5" t="b">
        <v>0</v>
      </c>
      <c r="Q76" s="116"/>
      <c r="S76" s="18" t="str">
        <f t="shared" si="8"/>
        <v/>
      </c>
      <c r="T76" s="19" t="str">
        <f t="shared" si="9"/>
        <v/>
      </c>
      <c r="U76" s="19" t="str">
        <f t="shared" si="10"/>
        <v/>
      </c>
      <c r="V76" s="19" t="str">
        <f t="shared" si="11"/>
        <v/>
      </c>
      <c r="W76" s="19" t="str">
        <f t="shared" si="12"/>
        <v/>
      </c>
      <c r="X76" s="19" t="str">
        <f t="shared" si="13"/>
        <v/>
      </c>
      <c r="Y76" s="19" t="str">
        <f t="shared" si="14"/>
        <v/>
      </c>
      <c r="Z76" s="19" t="str">
        <f t="shared" si="15"/>
        <v/>
      </c>
      <c r="AA76" s="20" t="str">
        <f t="shared" si="16"/>
        <v/>
      </c>
    </row>
    <row r="77" spans="1:27" ht="18" customHeight="1" x14ac:dyDescent="0.35">
      <c r="A77" s="114" t="s">
        <v>55</v>
      </c>
      <c r="B77" s="10"/>
      <c r="C77" s="11"/>
      <c r="D77" s="11"/>
      <c r="E77" s="1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5" t="b">
        <v>0</v>
      </c>
      <c r="Q77" s="116"/>
      <c r="S77" s="18" t="str">
        <f t="shared" si="8"/>
        <v/>
      </c>
      <c r="T77" s="19" t="str">
        <f t="shared" si="9"/>
        <v/>
      </c>
      <c r="U77" s="19" t="str">
        <f t="shared" si="10"/>
        <v/>
      </c>
      <c r="V77" s="19" t="str">
        <f t="shared" si="11"/>
        <v/>
      </c>
      <c r="W77" s="19" t="str">
        <f t="shared" si="12"/>
        <v/>
      </c>
      <c r="X77" s="19" t="str">
        <f t="shared" si="13"/>
        <v/>
      </c>
      <c r="Y77" s="19" t="str">
        <f t="shared" si="14"/>
        <v/>
      </c>
      <c r="Z77" s="19" t="str">
        <f t="shared" si="15"/>
        <v/>
      </c>
      <c r="AA77" s="20" t="str">
        <f t="shared" si="16"/>
        <v/>
      </c>
    </row>
    <row r="78" spans="1:27" ht="18" customHeight="1" x14ac:dyDescent="0.35">
      <c r="A78" s="114" t="s">
        <v>56</v>
      </c>
      <c r="B78" s="10"/>
      <c r="C78" s="11"/>
      <c r="D78" s="11"/>
      <c r="E78" s="1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5" t="b">
        <v>0</v>
      </c>
      <c r="Q78" s="116"/>
      <c r="S78" s="18" t="str">
        <f t="shared" si="8"/>
        <v/>
      </c>
      <c r="T78" s="19" t="str">
        <f t="shared" si="9"/>
        <v/>
      </c>
      <c r="U78" s="19" t="str">
        <f t="shared" si="10"/>
        <v/>
      </c>
      <c r="V78" s="19" t="str">
        <f t="shared" si="11"/>
        <v/>
      </c>
      <c r="W78" s="19" t="str">
        <f t="shared" si="12"/>
        <v/>
      </c>
      <c r="X78" s="19" t="str">
        <f t="shared" si="13"/>
        <v/>
      </c>
      <c r="Y78" s="19" t="str">
        <f t="shared" si="14"/>
        <v/>
      </c>
      <c r="Z78" s="19" t="str">
        <f t="shared" si="15"/>
        <v/>
      </c>
      <c r="AA78" s="20" t="str">
        <f t="shared" si="16"/>
        <v/>
      </c>
    </row>
    <row r="79" spans="1:27" ht="18" customHeight="1" x14ac:dyDescent="0.35">
      <c r="A79" s="114" t="s">
        <v>57</v>
      </c>
      <c r="B79" s="10"/>
      <c r="C79" s="11"/>
      <c r="D79" s="11"/>
      <c r="E79" s="1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5" t="b">
        <v>0</v>
      </c>
      <c r="Q79" s="116"/>
      <c r="S79" s="18" t="str">
        <f t="shared" si="8"/>
        <v/>
      </c>
      <c r="T79" s="19" t="str">
        <f t="shared" si="9"/>
        <v/>
      </c>
      <c r="U79" s="19" t="str">
        <f t="shared" si="10"/>
        <v/>
      </c>
      <c r="V79" s="19" t="str">
        <f t="shared" si="11"/>
        <v/>
      </c>
      <c r="W79" s="19" t="str">
        <f t="shared" si="12"/>
        <v/>
      </c>
      <c r="X79" s="19" t="str">
        <f t="shared" si="13"/>
        <v/>
      </c>
      <c r="Y79" s="19" t="str">
        <f t="shared" si="14"/>
        <v/>
      </c>
      <c r="Z79" s="19" t="str">
        <f t="shared" si="15"/>
        <v/>
      </c>
      <c r="AA79" s="20" t="str">
        <f t="shared" si="16"/>
        <v/>
      </c>
    </row>
    <row r="80" spans="1:27" ht="18" customHeight="1" x14ac:dyDescent="0.35">
      <c r="A80" s="114" t="s">
        <v>58</v>
      </c>
      <c r="B80" s="10"/>
      <c r="C80" s="11"/>
      <c r="D80" s="11"/>
      <c r="E80" s="1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5" t="b">
        <v>0</v>
      </c>
      <c r="Q80" s="116"/>
      <c r="S80" s="18" t="str">
        <f t="shared" si="8"/>
        <v/>
      </c>
      <c r="T80" s="19" t="str">
        <f t="shared" si="9"/>
        <v/>
      </c>
      <c r="U80" s="19" t="str">
        <f t="shared" si="10"/>
        <v/>
      </c>
      <c r="V80" s="19" t="str">
        <f t="shared" si="11"/>
        <v/>
      </c>
      <c r="W80" s="19" t="str">
        <f t="shared" si="12"/>
        <v/>
      </c>
      <c r="X80" s="19" t="str">
        <f t="shared" si="13"/>
        <v/>
      </c>
      <c r="Y80" s="19" t="str">
        <f t="shared" si="14"/>
        <v/>
      </c>
      <c r="Z80" s="19" t="str">
        <f t="shared" si="15"/>
        <v/>
      </c>
      <c r="AA80" s="20" t="str">
        <f t="shared" si="16"/>
        <v/>
      </c>
    </row>
    <row r="81" spans="1:27" ht="18" customHeight="1" x14ac:dyDescent="0.35">
      <c r="A81" s="114" t="s">
        <v>59</v>
      </c>
      <c r="B81" s="10"/>
      <c r="C81" s="11"/>
      <c r="D81" s="11"/>
      <c r="E81" s="1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5" t="b">
        <v>0</v>
      </c>
      <c r="Q81" s="116"/>
      <c r="S81" s="18" t="str">
        <f t="shared" si="8"/>
        <v/>
      </c>
      <c r="T81" s="19" t="str">
        <f t="shared" si="9"/>
        <v/>
      </c>
      <c r="U81" s="19" t="str">
        <f t="shared" si="10"/>
        <v/>
      </c>
      <c r="V81" s="19" t="str">
        <f t="shared" si="11"/>
        <v/>
      </c>
      <c r="W81" s="19" t="str">
        <f t="shared" si="12"/>
        <v/>
      </c>
      <c r="X81" s="19" t="str">
        <f t="shared" si="13"/>
        <v/>
      </c>
      <c r="Y81" s="19" t="str">
        <f t="shared" si="14"/>
        <v/>
      </c>
      <c r="Z81" s="19" t="str">
        <f t="shared" si="15"/>
        <v/>
      </c>
      <c r="AA81" s="20" t="str">
        <f t="shared" si="16"/>
        <v/>
      </c>
    </row>
    <row r="82" spans="1:27" ht="18" customHeight="1" x14ac:dyDescent="0.35">
      <c r="A82" s="114" t="s">
        <v>60</v>
      </c>
      <c r="B82" s="10"/>
      <c r="C82" s="11"/>
      <c r="D82" s="11"/>
      <c r="E82" s="1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5" t="b">
        <v>0</v>
      </c>
      <c r="Q82" s="116"/>
      <c r="S82" s="18" t="str">
        <f t="shared" si="8"/>
        <v/>
      </c>
      <c r="T82" s="19" t="str">
        <f t="shared" si="9"/>
        <v/>
      </c>
      <c r="U82" s="19" t="str">
        <f t="shared" si="10"/>
        <v/>
      </c>
      <c r="V82" s="19" t="str">
        <f t="shared" si="11"/>
        <v/>
      </c>
      <c r="W82" s="19" t="str">
        <f t="shared" si="12"/>
        <v/>
      </c>
      <c r="X82" s="19" t="str">
        <f t="shared" si="13"/>
        <v/>
      </c>
      <c r="Y82" s="19" t="str">
        <f t="shared" si="14"/>
        <v/>
      </c>
      <c r="Z82" s="19" t="str">
        <f t="shared" si="15"/>
        <v/>
      </c>
      <c r="AA82" s="20" t="str">
        <f t="shared" si="16"/>
        <v/>
      </c>
    </row>
    <row r="83" spans="1:27" ht="18" customHeight="1" x14ac:dyDescent="0.35">
      <c r="A83" s="114" t="s">
        <v>61</v>
      </c>
      <c r="B83" s="10"/>
      <c r="C83" s="11"/>
      <c r="D83" s="11"/>
      <c r="E83" s="1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5" t="b">
        <v>0</v>
      </c>
      <c r="Q83" s="116"/>
      <c r="S83" s="18" t="str">
        <f t="shared" si="8"/>
        <v/>
      </c>
      <c r="T83" s="19" t="str">
        <f t="shared" si="9"/>
        <v/>
      </c>
      <c r="U83" s="19" t="str">
        <f t="shared" si="10"/>
        <v/>
      </c>
      <c r="V83" s="19" t="str">
        <f t="shared" si="11"/>
        <v/>
      </c>
      <c r="W83" s="19" t="str">
        <f t="shared" si="12"/>
        <v/>
      </c>
      <c r="X83" s="19" t="str">
        <f t="shared" si="13"/>
        <v/>
      </c>
      <c r="Y83" s="19" t="str">
        <f t="shared" si="14"/>
        <v/>
      </c>
      <c r="Z83" s="19" t="str">
        <f t="shared" si="15"/>
        <v/>
      </c>
      <c r="AA83" s="20" t="str">
        <f t="shared" si="16"/>
        <v/>
      </c>
    </row>
    <row r="84" spans="1:27" ht="18" customHeight="1" x14ac:dyDescent="0.35">
      <c r="A84" s="114" t="s">
        <v>62</v>
      </c>
      <c r="B84" s="10"/>
      <c r="C84" s="11"/>
      <c r="D84" s="11"/>
      <c r="E84" s="1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5" t="b">
        <v>0</v>
      </c>
      <c r="Q84" s="116"/>
      <c r="S84" s="18" t="str">
        <f t="shared" si="8"/>
        <v/>
      </c>
      <c r="T84" s="19" t="str">
        <f t="shared" si="9"/>
        <v/>
      </c>
      <c r="U84" s="19" t="str">
        <f t="shared" si="10"/>
        <v/>
      </c>
      <c r="V84" s="19" t="str">
        <f t="shared" si="11"/>
        <v/>
      </c>
      <c r="W84" s="19" t="str">
        <f t="shared" si="12"/>
        <v/>
      </c>
      <c r="X84" s="19" t="str">
        <f t="shared" si="13"/>
        <v/>
      </c>
      <c r="Y84" s="19" t="str">
        <f t="shared" si="14"/>
        <v/>
      </c>
      <c r="Z84" s="19" t="str">
        <f t="shared" si="15"/>
        <v/>
      </c>
      <c r="AA84" s="20" t="str">
        <f t="shared" si="16"/>
        <v/>
      </c>
    </row>
    <row r="85" spans="1:27" ht="18" customHeight="1" x14ac:dyDescent="0.35">
      <c r="A85" s="114" t="s">
        <v>63</v>
      </c>
      <c r="B85" s="10"/>
      <c r="C85" s="11"/>
      <c r="D85" s="11"/>
      <c r="E85" s="1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5" t="b">
        <v>0</v>
      </c>
      <c r="Q85" s="116"/>
      <c r="S85" s="18" t="str">
        <f t="shared" si="8"/>
        <v/>
      </c>
      <c r="T85" s="19" t="str">
        <f t="shared" si="9"/>
        <v/>
      </c>
      <c r="U85" s="19" t="str">
        <f t="shared" si="10"/>
        <v/>
      </c>
      <c r="V85" s="19" t="str">
        <f t="shared" si="11"/>
        <v/>
      </c>
      <c r="W85" s="19" t="str">
        <f t="shared" si="12"/>
        <v/>
      </c>
      <c r="X85" s="19" t="str">
        <f t="shared" si="13"/>
        <v/>
      </c>
      <c r="Y85" s="19" t="str">
        <f t="shared" si="14"/>
        <v/>
      </c>
      <c r="Z85" s="19" t="str">
        <f t="shared" si="15"/>
        <v/>
      </c>
      <c r="AA85" s="20" t="str">
        <f t="shared" si="16"/>
        <v/>
      </c>
    </row>
    <row r="86" spans="1:27" ht="18" customHeight="1" x14ac:dyDescent="0.35">
      <c r="A86" s="114" t="s">
        <v>64</v>
      </c>
      <c r="B86" s="10"/>
      <c r="C86" s="11"/>
      <c r="D86" s="11"/>
      <c r="E86" s="1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5" t="b">
        <v>0</v>
      </c>
      <c r="Q86" s="116"/>
      <c r="S86" s="18" t="str">
        <f t="shared" si="8"/>
        <v/>
      </c>
      <c r="T86" s="19" t="str">
        <f t="shared" si="9"/>
        <v/>
      </c>
      <c r="U86" s="19" t="str">
        <f t="shared" si="10"/>
        <v/>
      </c>
      <c r="V86" s="19" t="str">
        <f t="shared" si="11"/>
        <v/>
      </c>
      <c r="W86" s="19" t="str">
        <f t="shared" si="12"/>
        <v/>
      </c>
      <c r="X86" s="19" t="str">
        <f t="shared" si="13"/>
        <v/>
      </c>
      <c r="Y86" s="19" t="str">
        <f t="shared" si="14"/>
        <v/>
      </c>
      <c r="Z86" s="19" t="str">
        <f t="shared" si="15"/>
        <v/>
      </c>
      <c r="AA86" s="20" t="str">
        <f t="shared" si="16"/>
        <v/>
      </c>
    </row>
    <row r="87" spans="1:27" ht="18" customHeight="1" x14ac:dyDescent="0.35">
      <c r="A87" s="114" t="s">
        <v>65</v>
      </c>
      <c r="B87" s="10"/>
      <c r="C87" s="11"/>
      <c r="D87" s="11"/>
      <c r="E87" s="1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5" t="b">
        <v>0</v>
      </c>
      <c r="Q87" s="116"/>
      <c r="S87" s="18" t="str">
        <f t="shared" si="8"/>
        <v/>
      </c>
      <c r="T87" s="19" t="str">
        <f t="shared" si="9"/>
        <v/>
      </c>
      <c r="U87" s="19" t="str">
        <f t="shared" si="10"/>
        <v/>
      </c>
      <c r="V87" s="19" t="str">
        <f t="shared" si="11"/>
        <v/>
      </c>
      <c r="W87" s="19" t="str">
        <f t="shared" si="12"/>
        <v/>
      </c>
      <c r="X87" s="19" t="str">
        <f t="shared" si="13"/>
        <v/>
      </c>
      <c r="Y87" s="19" t="str">
        <f t="shared" si="14"/>
        <v/>
      </c>
      <c r="Z87" s="19" t="str">
        <f t="shared" si="15"/>
        <v/>
      </c>
      <c r="AA87" s="20" t="str">
        <f t="shared" si="16"/>
        <v/>
      </c>
    </row>
    <row r="88" spans="1:27" ht="18" customHeight="1" x14ac:dyDescent="0.35">
      <c r="A88" s="114" t="s">
        <v>66</v>
      </c>
      <c r="B88" s="10"/>
      <c r="C88" s="11"/>
      <c r="D88" s="11"/>
      <c r="E88" s="1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5" t="b">
        <v>0</v>
      </c>
      <c r="Q88" s="116"/>
      <c r="S88" s="18" t="str">
        <f t="shared" si="8"/>
        <v/>
      </c>
      <c r="T88" s="19" t="str">
        <f t="shared" si="9"/>
        <v/>
      </c>
      <c r="U88" s="19" t="str">
        <f t="shared" si="10"/>
        <v/>
      </c>
      <c r="V88" s="19" t="str">
        <f t="shared" si="11"/>
        <v/>
      </c>
      <c r="W88" s="19" t="str">
        <f t="shared" si="12"/>
        <v/>
      </c>
      <c r="X88" s="19" t="str">
        <f t="shared" si="13"/>
        <v/>
      </c>
      <c r="Y88" s="19" t="str">
        <f t="shared" si="14"/>
        <v/>
      </c>
      <c r="Z88" s="19" t="str">
        <f t="shared" si="15"/>
        <v/>
      </c>
      <c r="AA88" s="20" t="str">
        <f t="shared" si="16"/>
        <v/>
      </c>
    </row>
    <row r="89" spans="1:27" ht="18" customHeight="1" x14ac:dyDescent="0.35">
      <c r="A89" s="114" t="s">
        <v>67</v>
      </c>
      <c r="B89" s="10"/>
      <c r="C89" s="11"/>
      <c r="D89" s="11"/>
      <c r="E89" s="1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5" t="b">
        <v>0</v>
      </c>
      <c r="Q89" s="116"/>
      <c r="S89" s="18" t="str">
        <f t="shared" si="8"/>
        <v/>
      </c>
      <c r="T89" s="19" t="str">
        <f t="shared" si="9"/>
        <v/>
      </c>
      <c r="U89" s="19" t="str">
        <f t="shared" si="10"/>
        <v/>
      </c>
      <c r="V89" s="19" t="str">
        <f t="shared" si="11"/>
        <v/>
      </c>
      <c r="W89" s="19" t="str">
        <f t="shared" si="12"/>
        <v/>
      </c>
      <c r="X89" s="19" t="str">
        <f t="shared" si="13"/>
        <v/>
      </c>
      <c r="Y89" s="19" t="str">
        <f t="shared" si="14"/>
        <v/>
      </c>
      <c r="Z89" s="19" t="str">
        <f t="shared" si="15"/>
        <v/>
      </c>
      <c r="AA89" s="20" t="str">
        <f t="shared" si="16"/>
        <v/>
      </c>
    </row>
    <row r="90" spans="1:27" ht="18" customHeight="1" x14ac:dyDescent="0.35">
      <c r="A90" s="114" t="s">
        <v>68</v>
      </c>
      <c r="B90" s="10"/>
      <c r="C90" s="11"/>
      <c r="D90" s="11"/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5" t="b">
        <v>0</v>
      </c>
      <c r="Q90" s="116"/>
      <c r="S90" s="18" t="str">
        <f t="shared" si="8"/>
        <v/>
      </c>
      <c r="T90" s="19" t="str">
        <f t="shared" si="9"/>
        <v/>
      </c>
      <c r="U90" s="19" t="str">
        <f t="shared" si="10"/>
        <v/>
      </c>
      <c r="V90" s="19" t="str">
        <f t="shared" si="11"/>
        <v/>
      </c>
      <c r="W90" s="19" t="str">
        <f t="shared" si="12"/>
        <v/>
      </c>
      <c r="X90" s="19" t="str">
        <f t="shared" si="13"/>
        <v/>
      </c>
      <c r="Y90" s="19" t="str">
        <f t="shared" si="14"/>
        <v/>
      </c>
      <c r="Z90" s="19" t="str">
        <f t="shared" si="15"/>
        <v/>
      </c>
      <c r="AA90" s="20" t="str">
        <f t="shared" si="16"/>
        <v/>
      </c>
    </row>
    <row r="91" spans="1:27" ht="18" customHeight="1" x14ac:dyDescent="0.35">
      <c r="A91" s="114" t="s">
        <v>69</v>
      </c>
      <c r="B91" s="10"/>
      <c r="C91" s="11"/>
      <c r="D91" s="11"/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5" t="b">
        <v>0</v>
      </c>
      <c r="Q91" s="116"/>
      <c r="S91" s="18" t="str">
        <f t="shared" si="8"/>
        <v/>
      </c>
      <c r="T91" s="19" t="str">
        <f t="shared" si="9"/>
        <v/>
      </c>
      <c r="U91" s="19" t="str">
        <f t="shared" si="10"/>
        <v/>
      </c>
      <c r="V91" s="19" t="str">
        <f t="shared" si="11"/>
        <v/>
      </c>
      <c r="W91" s="19" t="str">
        <f t="shared" si="12"/>
        <v/>
      </c>
      <c r="X91" s="19" t="str">
        <f t="shared" si="13"/>
        <v/>
      </c>
      <c r="Y91" s="19" t="str">
        <f t="shared" si="14"/>
        <v/>
      </c>
      <c r="Z91" s="19" t="str">
        <f t="shared" si="15"/>
        <v/>
      </c>
      <c r="AA91" s="20" t="str">
        <f t="shared" si="16"/>
        <v/>
      </c>
    </row>
    <row r="92" spans="1:27" ht="18" customHeight="1" x14ac:dyDescent="0.35">
      <c r="A92" s="114" t="s">
        <v>70</v>
      </c>
      <c r="B92" s="10"/>
      <c r="C92" s="11"/>
      <c r="D92" s="11"/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5" t="b">
        <v>0</v>
      </c>
      <c r="Q92" s="116"/>
      <c r="S92" s="18" t="str">
        <f t="shared" si="8"/>
        <v/>
      </c>
      <c r="T92" s="19" t="str">
        <f t="shared" si="9"/>
        <v/>
      </c>
      <c r="U92" s="19" t="str">
        <f t="shared" si="10"/>
        <v/>
      </c>
      <c r="V92" s="19" t="str">
        <f t="shared" si="11"/>
        <v/>
      </c>
      <c r="W92" s="19" t="str">
        <f t="shared" si="12"/>
        <v/>
      </c>
      <c r="X92" s="19" t="str">
        <f t="shared" si="13"/>
        <v/>
      </c>
      <c r="Y92" s="19" t="str">
        <f t="shared" si="14"/>
        <v/>
      </c>
      <c r="Z92" s="19" t="str">
        <f t="shared" si="15"/>
        <v/>
      </c>
      <c r="AA92" s="20" t="str">
        <f t="shared" si="16"/>
        <v/>
      </c>
    </row>
    <row r="93" spans="1:27" ht="18" customHeight="1" x14ac:dyDescent="0.35">
      <c r="A93" s="114" t="s">
        <v>71</v>
      </c>
      <c r="B93" s="10"/>
      <c r="C93" s="11"/>
      <c r="D93" s="11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5" t="b">
        <v>0</v>
      </c>
      <c r="Q93" s="116"/>
      <c r="S93" s="18" t="str">
        <f t="shared" si="8"/>
        <v/>
      </c>
      <c r="T93" s="19" t="str">
        <f t="shared" si="9"/>
        <v/>
      </c>
      <c r="U93" s="19" t="str">
        <f t="shared" si="10"/>
        <v/>
      </c>
      <c r="V93" s="19" t="str">
        <f t="shared" si="11"/>
        <v/>
      </c>
      <c r="W93" s="19" t="str">
        <f t="shared" si="12"/>
        <v/>
      </c>
      <c r="X93" s="19" t="str">
        <f t="shared" si="13"/>
        <v/>
      </c>
      <c r="Y93" s="19" t="str">
        <f t="shared" si="14"/>
        <v/>
      </c>
      <c r="Z93" s="19" t="str">
        <f t="shared" si="15"/>
        <v/>
      </c>
      <c r="AA93" s="20" t="str">
        <f t="shared" si="16"/>
        <v/>
      </c>
    </row>
    <row r="94" spans="1:27" ht="18" customHeight="1" x14ac:dyDescent="0.35">
      <c r="A94" s="114" t="s">
        <v>72</v>
      </c>
      <c r="B94" s="10"/>
      <c r="C94" s="11"/>
      <c r="D94" s="11"/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5" t="b">
        <v>0</v>
      </c>
      <c r="Q94" s="116"/>
      <c r="S94" s="18" t="str">
        <f t="shared" ref="S94:S123" si="17">IF(C94*D94*E94/1000000&gt;0,C94*D94*E94/1000000, "")</f>
        <v/>
      </c>
      <c r="T94" s="19" t="str">
        <f t="shared" ref="T94:T123" si="18">IF(OR(I94="NK inserta",I94="NK skrutka"), 2.5*E94, IF(I94="Fingerpull", 10*E94, IF(I94="Fingerpull 2/3", 10*E94, "")))</f>
        <v/>
      </c>
      <c r="U94" s="19" t="str">
        <f t="shared" ref="U94:U123" si="19">IF(OR(K94="NK inserta",K94="NK skrutka"), 2.5*E94, IF(K94="Fingerpull", 10*E94, IF(K94="Fingerpull 2/3", 10*E94, "")))</f>
        <v/>
      </c>
      <c r="V94" s="19" t="str">
        <f t="shared" ref="V94:V123" si="20">IF(OR(M94="NK inserta",M94="NK skrutka"), 2.5*E94, IF(M94="Fingerpull", 10*E94, IF(M94="Fingerpull 2/3", 10*E94, "")))</f>
        <v/>
      </c>
      <c r="W94" s="19" t="str">
        <f t="shared" ref="W94:W123" si="21">IF(OR(O94="NK inserta",O94="NK skrutka"), 2.5*E94, IF(O94="Fingerpull", 10*E94, IF(O94="Fingerpull 2/3", 10*E94, "")))</f>
        <v/>
      </c>
      <c r="X94" s="19" t="str">
        <f t="shared" ref="X94:X123" si="22">IF(ISNUMBER(SEARCH("[1]", Q94)), $D$20*C94*D94*E94/1000000, IF(ISNUMBER(SEARCH("[2]", Q94)), $D$21*C94*D94*E94/1000000, IF(ISNUMBER(SEARCH("[3]", Q94)), $D$22*C94*D94*E94/1000000, IF(ISNUMBER(SEARCH("[4]", Q94)), $D$23*C94*D94*E94/1000000, IF(ISNUMBER(SEARCH("[5]", Q94)), $D$24*C94*D94*E94/1000000, "")))))</f>
        <v/>
      </c>
      <c r="Y94" s="19" t="str">
        <f t="shared" ref="Y94:Y123" si="23">IF(OR(J94="Dvierka",J94="Čielko"), S94*0, IF(J94="Sklo 1x", S94*20, IF(J94="Sklo 6x", S94*40, "")))</f>
        <v/>
      </c>
      <c r="Z94" s="19" t="str">
        <f t="shared" ref="Z94:Z123" si="24">IF(P94=TRUE,S94*65,"")</f>
        <v/>
      </c>
      <c r="AA94" s="20" t="str">
        <f t="shared" ref="AA94:AA123" si="25">IF(SUM(T94:Z94)&gt;0, SUM(T94:Z94), "")</f>
        <v/>
      </c>
    </row>
    <row r="95" spans="1:27" ht="18" customHeight="1" x14ac:dyDescent="0.35">
      <c r="A95" s="114" t="s">
        <v>73</v>
      </c>
      <c r="B95" s="10"/>
      <c r="C95" s="11"/>
      <c r="D95" s="11"/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5" t="b">
        <v>0</v>
      </c>
      <c r="Q95" s="116"/>
      <c r="S95" s="18" t="str">
        <f t="shared" si="17"/>
        <v/>
      </c>
      <c r="T95" s="19" t="str">
        <f t="shared" si="18"/>
        <v/>
      </c>
      <c r="U95" s="19" t="str">
        <f t="shared" si="19"/>
        <v/>
      </c>
      <c r="V95" s="19" t="str">
        <f t="shared" si="20"/>
        <v/>
      </c>
      <c r="W95" s="19" t="str">
        <f t="shared" si="21"/>
        <v/>
      </c>
      <c r="X95" s="19" t="str">
        <f t="shared" si="22"/>
        <v/>
      </c>
      <c r="Y95" s="19" t="str">
        <f t="shared" si="23"/>
        <v/>
      </c>
      <c r="Z95" s="19" t="str">
        <f t="shared" si="24"/>
        <v/>
      </c>
      <c r="AA95" s="20" t="str">
        <f t="shared" si="25"/>
        <v/>
      </c>
    </row>
    <row r="96" spans="1:27" ht="18" customHeight="1" x14ac:dyDescent="0.35">
      <c r="A96" s="114" t="s">
        <v>74</v>
      </c>
      <c r="B96" s="10"/>
      <c r="C96" s="11"/>
      <c r="D96" s="11"/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5" t="b">
        <v>0</v>
      </c>
      <c r="Q96" s="116"/>
      <c r="S96" s="18" t="str">
        <f t="shared" si="17"/>
        <v/>
      </c>
      <c r="T96" s="19" t="str">
        <f t="shared" si="18"/>
        <v/>
      </c>
      <c r="U96" s="19" t="str">
        <f t="shared" si="19"/>
        <v/>
      </c>
      <c r="V96" s="19" t="str">
        <f t="shared" si="20"/>
        <v/>
      </c>
      <c r="W96" s="19" t="str">
        <f t="shared" si="21"/>
        <v/>
      </c>
      <c r="X96" s="19" t="str">
        <f t="shared" si="22"/>
        <v/>
      </c>
      <c r="Y96" s="19" t="str">
        <f t="shared" si="23"/>
        <v/>
      </c>
      <c r="Z96" s="19" t="str">
        <f t="shared" si="24"/>
        <v/>
      </c>
      <c r="AA96" s="20" t="str">
        <f t="shared" si="25"/>
        <v/>
      </c>
    </row>
    <row r="97" spans="1:27" ht="18" customHeight="1" x14ac:dyDescent="0.35">
      <c r="A97" s="114" t="s">
        <v>75</v>
      </c>
      <c r="B97" s="10"/>
      <c r="C97" s="11"/>
      <c r="D97" s="11"/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5" t="b">
        <v>0</v>
      </c>
      <c r="Q97" s="116"/>
      <c r="S97" s="18" t="str">
        <f t="shared" si="17"/>
        <v/>
      </c>
      <c r="T97" s="19" t="str">
        <f t="shared" si="18"/>
        <v/>
      </c>
      <c r="U97" s="19" t="str">
        <f t="shared" si="19"/>
        <v/>
      </c>
      <c r="V97" s="19" t="str">
        <f t="shared" si="20"/>
        <v/>
      </c>
      <c r="W97" s="19" t="str">
        <f t="shared" si="21"/>
        <v/>
      </c>
      <c r="X97" s="19" t="str">
        <f t="shared" si="22"/>
        <v/>
      </c>
      <c r="Y97" s="19" t="str">
        <f t="shared" si="23"/>
        <v/>
      </c>
      <c r="Z97" s="19" t="str">
        <f t="shared" si="24"/>
        <v/>
      </c>
      <c r="AA97" s="20" t="str">
        <f t="shared" si="25"/>
        <v/>
      </c>
    </row>
    <row r="98" spans="1:27" ht="18" customHeight="1" x14ac:dyDescent="0.35">
      <c r="A98" s="114" t="s">
        <v>76</v>
      </c>
      <c r="B98" s="10"/>
      <c r="C98" s="11"/>
      <c r="D98" s="11"/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5" t="b">
        <v>0</v>
      </c>
      <c r="Q98" s="116"/>
      <c r="S98" s="18" t="str">
        <f t="shared" si="17"/>
        <v/>
      </c>
      <c r="T98" s="19" t="str">
        <f t="shared" si="18"/>
        <v/>
      </c>
      <c r="U98" s="19" t="str">
        <f t="shared" si="19"/>
        <v/>
      </c>
      <c r="V98" s="19" t="str">
        <f t="shared" si="20"/>
        <v/>
      </c>
      <c r="W98" s="19" t="str">
        <f t="shared" si="21"/>
        <v/>
      </c>
      <c r="X98" s="19" t="str">
        <f t="shared" si="22"/>
        <v/>
      </c>
      <c r="Y98" s="19" t="str">
        <f t="shared" si="23"/>
        <v/>
      </c>
      <c r="Z98" s="19" t="str">
        <f t="shared" si="24"/>
        <v/>
      </c>
      <c r="AA98" s="20" t="str">
        <f t="shared" si="25"/>
        <v/>
      </c>
    </row>
    <row r="99" spans="1:27" ht="18" customHeight="1" x14ac:dyDescent="0.35">
      <c r="A99" s="114" t="s">
        <v>77</v>
      </c>
      <c r="B99" s="10"/>
      <c r="C99" s="11"/>
      <c r="D99" s="11"/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5" t="b">
        <v>0</v>
      </c>
      <c r="Q99" s="116"/>
      <c r="S99" s="18" t="str">
        <f t="shared" si="17"/>
        <v/>
      </c>
      <c r="T99" s="19" t="str">
        <f t="shared" si="18"/>
        <v/>
      </c>
      <c r="U99" s="19" t="str">
        <f t="shared" si="19"/>
        <v/>
      </c>
      <c r="V99" s="19" t="str">
        <f t="shared" si="20"/>
        <v/>
      </c>
      <c r="W99" s="19" t="str">
        <f t="shared" si="21"/>
        <v/>
      </c>
      <c r="X99" s="19" t="str">
        <f t="shared" si="22"/>
        <v/>
      </c>
      <c r="Y99" s="19" t="str">
        <f t="shared" si="23"/>
        <v/>
      </c>
      <c r="Z99" s="19" t="str">
        <f t="shared" si="24"/>
        <v/>
      </c>
      <c r="AA99" s="20" t="str">
        <f t="shared" si="25"/>
        <v/>
      </c>
    </row>
    <row r="100" spans="1:27" ht="18" customHeight="1" x14ac:dyDescent="0.35">
      <c r="A100" s="114" t="s">
        <v>78</v>
      </c>
      <c r="B100" s="10"/>
      <c r="C100" s="11"/>
      <c r="D100" s="11"/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5" t="b">
        <v>0</v>
      </c>
      <c r="Q100" s="116"/>
      <c r="S100" s="18" t="str">
        <f t="shared" si="17"/>
        <v/>
      </c>
      <c r="T100" s="19" t="str">
        <f t="shared" si="18"/>
        <v/>
      </c>
      <c r="U100" s="19" t="str">
        <f t="shared" si="19"/>
        <v/>
      </c>
      <c r="V100" s="19" t="str">
        <f t="shared" si="20"/>
        <v/>
      </c>
      <c r="W100" s="19" t="str">
        <f t="shared" si="21"/>
        <v/>
      </c>
      <c r="X100" s="19" t="str">
        <f t="shared" si="22"/>
        <v/>
      </c>
      <c r="Y100" s="19" t="str">
        <f t="shared" si="23"/>
        <v/>
      </c>
      <c r="Z100" s="19" t="str">
        <f t="shared" si="24"/>
        <v/>
      </c>
      <c r="AA100" s="20" t="str">
        <f t="shared" si="25"/>
        <v/>
      </c>
    </row>
    <row r="101" spans="1:27" ht="18" customHeight="1" x14ac:dyDescent="0.35">
      <c r="A101" s="114" t="s">
        <v>79</v>
      </c>
      <c r="B101" s="10"/>
      <c r="C101" s="11"/>
      <c r="D101" s="11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5" t="b">
        <v>0</v>
      </c>
      <c r="Q101" s="116"/>
      <c r="S101" s="18" t="str">
        <f t="shared" si="17"/>
        <v/>
      </c>
      <c r="T101" s="19" t="str">
        <f t="shared" si="18"/>
        <v/>
      </c>
      <c r="U101" s="19" t="str">
        <f t="shared" si="19"/>
        <v/>
      </c>
      <c r="V101" s="19" t="str">
        <f t="shared" si="20"/>
        <v/>
      </c>
      <c r="W101" s="19" t="str">
        <f t="shared" si="21"/>
        <v/>
      </c>
      <c r="X101" s="19" t="str">
        <f t="shared" si="22"/>
        <v/>
      </c>
      <c r="Y101" s="19" t="str">
        <f t="shared" si="23"/>
        <v/>
      </c>
      <c r="Z101" s="19" t="str">
        <f t="shared" si="24"/>
        <v/>
      </c>
      <c r="AA101" s="20" t="str">
        <f t="shared" si="25"/>
        <v/>
      </c>
    </row>
    <row r="102" spans="1:27" ht="18" customHeight="1" x14ac:dyDescent="0.35">
      <c r="A102" s="114" t="s">
        <v>80</v>
      </c>
      <c r="B102" s="10"/>
      <c r="C102" s="11"/>
      <c r="D102" s="11"/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5" t="b">
        <v>0</v>
      </c>
      <c r="Q102" s="116"/>
      <c r="S102" s="18" t="str">
        <f t="shared" si="17"/>
        <v/>
      </c>
      <c r="T102" s="19" t="str">
        <f t="shared" si="18"/>
        <v/>
      </c>
      <c r="U102" s="19" t="str">
        <f t="shared" si="19"/>
        <v/>
      </c>
      <c r="V102" s="19" t="str">
        <f t="shared" si="20"/>
        <v/>
      </c>
      <c r="W102" s="19" t="str">
        <f t="shared" si="21"/>
        <v/>
      </c>
      <c r="X102" s="19" t="str">
        <f t="shared" si="22"/>
        <v/>
      </c>
      <c r="Y102" s="19" t="str">
        <f t="shared" si="23"/>
        <v/>
      </c>
      <c r="Z102" s="19" t="str">
        <f t="shared" si="24"/>
        <v/>
      </c>
      <c r="AA102" s="20" t="str">
        <f t="shared" si="25"/>
        <v/>
      </c>
    </row>
    <row r="103" spans="1:27" ht="18" customHeight="1" x14ac:dyDescent="0.35">
      <c r="A103" s="114" t="s">
        <v>81</v>
      </c>
      <c r="B103" s="10"/>
      <c r="C103" s="11"/>
      <c r="D103" s="11"/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5" t="b">
        <v>0</v>
      </c>
      <c r="Q103" s="116"/>
      <c r="S103" s="18" t="str">
        <f t="shared" si="17"/>
        <v/>
      </c>
      <c r="T103" s="19" t="str">
        <f t="shared" si="18"/>
        <v/>
      </c>
      <c r="U103" s="19" t="str">
        <f t="shared" si="19"/>
        <v/>
      </c>
      <c r="V103" s="19" t="str">
        <f t="shared" si="20"/>
        <v/>
      </c>
      <c r="W103" s="19" t="str">
        <f t="shared" si="21"/>
        <v/>
      </c>
      <c r="X103" s="19" t="str">
        <f t="shared" si="22"/>
        <v/>
      </c>
      <c r="Y103" s="19" t="str">
        <f t="shared" si="23"/>
        <v/>
      </c>
      <c r="Z103" s="19" t="str">
        <f t="shared" si="24"/>
        <v/>
      </c>
      <c r="AA103" s="20" t="str">
        <f t="shared" si="25"/>
        <v/>
      </c>
    </row>
    <row r="104" spans="1:27" ht="18" customHeight="1" x14ac:dyDescent="0.35">
      <c r="A104" s="114" t="s">
        <v>82</v>
      </c>
      <c r="B104" s="10"/>
      <c r="C104" s="11"/>
      <c r="D104" s="11"/>
      <c r="E104" s="1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5" t="b">
        <v>0</v>
      </c>
      <c r="Q104" s="116"/>
      <c r="S104" s="18" t="str">
        <f t="shared" si="17"/>
        <v/>
      </c>
      <c r="T104" s="19" t="str">
        <f t="shared" si="18"/>
        <v/>
      </c>
      <c r="U104" s="19" t="str">
        <f t="shared" si="19"/>
        <v/>
      </c>
      <c r="V104" s="19" t="str">
        <f t="shared" si="20"/>
        <v/>
      </c>
      <c r="W104" s="19" t="str">
        <f t="shared" si="21"/>
        <v/>
      </c>
      <c r="X104" s="19" t="str">
        <f t="shared" si="22"/>
        <v/>
      </c>
      <c r="Y104" s="19" t="str">
        <f t="shared" si="23"/>
        <v/>
      </c>
      <c r="Z104" s="19" t="str">
        <f t="shared" si="24"/>
        <v/>
      </c>
      <c r="AA104" s="20" t="str">
        <f t="shared" si="25"/>
        <v/>
      </c>
    </row>
    <row r="105" spans="1:27" ht="18" customHeight="1" x14ac:dyDescent="0.35">
      <c r="A105" s="114" t="s">
        <v>83</v>
      </c>
      <c r="B105" s="10"/>
      <c r="C105" s="11"/>
      <c r="D105" s="11"/>
      <c r="E105" s="1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5" t="b">
        <v>0</v>
      </c>
      <c r="Q105" s="116"/>
      <c r="S105" s="18" t="str">
        <f t="shared" si="17"/>
        <v/>
      </c>
      <c r="T105" s="19" t="str">
        <f t="shared" si="18"/>
        <v/>
      </c>
      <c r="U105" s="19" t="str">
        <f t="shared" si="19"/>
        <v/>
      </c>
      <c r="V105" s="19" t="str">
        <f t="shared" si="20"/>
        <v/>
      </c>
      <c r="W105" s="19" t="str">
        <f t="shared" si="21"/>
        <v/>
      </c>
      <c r="X105" s="19" t="str">
        <f t="shared" si="22"/>
        <v/>
      </c>
      <c r="Y105" s="19" t="str">
        <f t="shared" si="23"/>
        <v/>
      </c>
      <c r="Z105" s="19" t="str">
        <f t="shared" si="24"/>
        <v/>
      </c>
      <c r="AA105" s="20" t="str">
        <f t="shared" si="25"/>
        <v/>
      </c>
    </row>
    <row r="106" spans="1:27" ht="18" customHeight="1" x14ac:dyDescent="0.35">
      <c r="A106" s="114" t="s">
        <v>84</v>
      </c>
      <c r="B106" s="10"/>
      <c r="C106" s="11"/>
      <c r="D106" s="11"/>
      <c r="E106" s="1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5" t="b">
        <v>0</v>
      </c>
      <c r="Q106" s="116"/>
      <c r="S106" s="18" t="str">
        <f t="shared" si="17"/>
        <v/>
      </c>
      <c r="T106" s="19" t="str">
        <f t="shared" si="18"/>
        <v/>
      </c>
      <c r="U106" s="19" t="str">
        <f t="shared" si="19"/>
        <v/>
      </c>
      <c r="V106" s="19" t="str">
        <f t="shared" si="20"/>
        <v/>
      </c>
      <c r="W106" s="19" t="str">
        <f t="shared" si="21"/>
        <v/>
      </c>
      <c r="X106" s="19" t="str">
        <f t="shared" si="22"/>
        <v/>
      </c>
      <c r="Y106" s="19" t="str">
        <f t="shared" si="23"/>
        <v/>
      </c>
      <c r="Z106" s="19" t="str">
        <f t="shared" si="24"/>
        <v/>
      </c>
      <c r="AA106" s="20" t="str">
        <f t="shared" si="25"/>
        <v/>
      </c>
    </row>
    <row r="107" spans="1:27" ht="18" customHeight="1" x14ac:dyDescent="0.35">
      <c r="A107" s="114" t="s">
        <v>85</v>
      </c>
      <c r="B107" s="10"/>
      <c r="C107" s="11"/>
      <c r="D107" s="11"/>
      <c r="E107" s="1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5" t="b">
        <v>0</v>
      </c>
      <c r="Q107" s="116"/>
      <c r="S107" s="18" t="str">
        <f t="shared" si="17"/>
        <v/>
      </c>
      <c r="T107" s="19" t="str">
        <f t="shared" si="18"/>
        <v/>
      </c>
      <c r="U107" s="19" t="str">
        <f t="shared" si="19"/>
        <v/>
      </c>
      <c r="V107" s="19" t="str">
        <f t="shared" si="20"/>
        <v/>
      </c>
      <c r="W107" s="19" t="str">
        <f t="shared" si="21"/>
        <v/>
      </c>
      <c r="X107" s="19" t="str">
        <f t="shared" si="22"/>
        <v/>
      </c>
      <c r="Y107" s="19" t="str">
        <f t="shared" si="23"/>
        <v/>
      </c>
      <c r="Z107" s="19" t="str">
        <f t="shared" si="24"/>
        <v/>
      </c>
      <c r="AA107" s="20" t="str">
        <f t="shared" si="25"/>
        <v/>
      </c>
    </row>
    <row r="108" spans="1:27" ht="18" customHeight="1" x14ac:dyDescent="0.35">
      <c r="A108" s="114" t="s">
        <v>86</v>
      </c>
      <c r="B108" s="10"/>
      <c r="C108" s="11"/>
      <c r="D108" s="11"/>
      <c r="E108" s="1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5" t="b">
        <v>0</v>
      </c>
      <c r="Q108" s="116"/>
      <c r="S108" s="18" t="str">
        <f t="shared" si="17"/>
        <v/>
      </c>
      <c r="T108" s="19" t="str">
        <f t="shared" si="18"/>
        <v/>
      </c>
      <c r="U108" s="19" t="str">
        <f t="shared" si="19"/>
        <v/>
      </c>
      <c r="V108" s="19" t="str">
        <f t="shared" si="20"/>
        <v/>
      </c>
      <c r="W108" s="19" t="str">
        <f t="shared" si="21"/>
        <v/>
      </c>
      <c r="X108" s="19" t="str">
        <f t="shared" si="22"/>
        <v/>
      </c>
      <c r="Y108" s="19" t="str">
        <f t="shared" si="23"/>
        <v/>
      </c>
      <c r="Z108" s="19" t="str">
        <f t="shared" si="24"/>
        <v/>
      </c>
      <c r="AA108" s="20" t="str">
        <f t="shared" si="25"/>
        <v/>
      </c>
    </row>
    <row r="109" spans="1:27" ht="18" customHeight="1" x14ac:dyDescent="0.35">
      <c r="A109" s="114" t="s">
        <v>87</v>
      </c>
      <c r="B109" s="10"/>
      <c r="C109" s="11"/>
      <c r="D109" s="11"/>
      <c r="E109" s="1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5" t="b">
        <v>0</v>
      </c>
      <c r="Q109" s="116"/>
      <c r="S109" s="18" t="str">
        <f t="shared" si="17"/>
        <v/>
      </c>
      <c r="T109" s="19" t="str">
        <f t="shared" si="18"/>
        <v/>
      </c>
      <c r="U109" s="19" t="str">
        <f t="shared" si="19"/>
        <v/>
      </c>
      <c r="V109" s="19" t="str">
        <f t="shared" si="20"/>
        <v/>
      </c>
      <c r="W109" s="19" t="str">
        <f t="shared" si="21"/>
        <v/>
      </c>
      <c r="X109" s="19" t="str">
        <f t="shared" si="22"/>
        <v/>
      </c>
      <c r="Y109" s="19" t="str">
        <f t="shared" si="23"/>
        <v/>
      </c>
      <c r="Z109" s="19" t="str">
        <f t="shared" si="24"/>
        <v/>
      </c>
      <c r="AA109" s="20" t="str">
        <f t="shared" si="25"/>
        <v/>
      </c>
    </row>
    <row r="110" spans="1:27" ht="18" customHeight="1" x14ac:dyDescent="0.35">
      <c r="A110" s="114" t="s">
        <v>88</v>
      </c>
      <c r="B110" s="10"/>
      <c r="C110" s="11"/>
      <c r="D110" s="11"/>
      <c r="E110" s="1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5" t="b">
        <v>0</v>
      </c>
      <c r="Q110" s="116"/>
      <c r="S110" s="18" t="str">
        <f t="shared" si="17"/>
        <v/>
      </c>
      <c r="T110" s="19" t="str">
        <f t="shared" si="18"/>
        <v/>
      </c>
      <c r="U110" s="19" t="str">
        <f t="shared" si="19"/>
        <v/>
      </c>
      <c r="V110" s="19" t="str">
        <f t="shared" si="20"/>
        <v/>
      </c>
      <c r="W110" s="19" t="str">
        <f t="shared" si="21"/>
        <v/>
      </c>
      <c r="X110" s="19" t="str">
        <f t="shared" si="22"/>
        <v/>
      </c>
      <c r="Y110" s="19" t="str">
        <f t="shared" si="23"/>
        <v/>
      </c>
      <c r="Z110" s="19" t="str">
        <f t="shared" si="24"/>
        <v/>
      </c>
      <c r="AA110" s="20" t="str">
        <f t="shared" si="25"/>
        <v/>
      </c>
    </row>
    <row r="111" spans="1:27" ht="18" customHeight="1" x14ac:dyDescent="0.35">
      <c r="A111" s="114" t="s">
        <v>89</v>
      </c>
      <c r="B111" s="10"/>
      <c r="C111" s="11"/>
      <c r="D111" s="11"/>
      <c r="E111" s="1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5" t="b">
        <v>0</v>
      </c>
      <c r="Q111" s="116"/>
      <c r="S111" s="18" t="str">
        <f t="shared" si="17"/>
        <v/>
      </c>
      <c r="T111" s="19" t="str">
        <f t="shared" si="18"/>
        <v/>
      </c>
      <c r="U111" s="19" t="str">
        <f t="shared" si="19"/>
        <v/>
      </c>
      <c r="V111" s="19" t="str">
        <f t="shared" si="20"/>
        <v/>
      </c>
      <c r="W111" s="19" t="str">
        <f t="shared" si="21"/>
        <v/>
      </c>
      <c r="X111" s="19" t="str">
        <f t="shared" si="22"/>
        <v/>
      </c>
      <c r="Y111" s="19" t="str">
        <f t="shared" si="23"/>
        <v/>
      </c>
      <c r="Z111" s="19" t="str">
        <f t="shared" si="24"/>
        <v/>
      </c>
      <c r="AA111" s="20" t="str">
        <f t="shared" si="25"/>
        <v/>
      </c>
    </row>
    <row r="112" spans="1:27" ht="18" customHeight="1" x14ac:dyDescent="0.35">
      <c r="A112" s="114" t="s">
        <v>90</v>
      </c>
      <c r="B112" s="10"/>
      <c r="C112" s="11"/>
      <c r="D112" s="11"/>
      <c r="E112" s="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5" t="b">
        <v>0</v>
      </c>
      <c r="Q112" s="116"/>
      <c r="S112" s="18" t="str">
        <f t="shared" si="17"/>
        <v/>
      </c>
      <c r="T112" s="19" t="str">
        <f t="shared" si="18"/>
        <v/>
      </c>
      <c r="U112" s="19" t="str">
        <f t="shared" si="19"/>
        <v/>
      </c>
      <c r="V112" s="19" t="str">
        <f t="shared" si="20"/>
        <v/>
      </c>
      <c r="W112" s="19" t="str">
        <f t="shared" si="21"/>
        <v/>
      </c>
      <c r="X112" s="19" t="str">
        <f t="shared" si="22"/>
        <v/>
      </c>
      <c r="Y112" s="19" t="str">
        <f t="shared" si="23"/>
        <v/>
      </c>
      <c r="Z112" s="19" t="str">
        <f t="shared" si="24"/>
        <v/>
      </c>
      <c r="AA112" s="20" t="str">
        <f t="shared" si="25"/>
        <v/>
      </c>
    </row>
    <row r="113" spans="1:27" ht="18" customHeight="1" x14ac:dyDescent="0.35">
      <c r="A113" s="114" t="s">
        <v>91</v>
      </c>
      <c r="B113" s="10"/>
      <c r="C113" s="11"/>
      <c r="D113" s="11"/>
      <c r="E113" s="1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5" t="b">
        <v>0</v>
      </c>
      <c r="Q113" s="116"/>
      <c r="S113" s="18" t="str">
        <f t="shared" si="17"/>
        <v/>
      </c>
      <c r="T113" s="19" t="str">
        <f t="shared" si="18"/>
        <v/>
      </c>
      <c r="U113" s="19" t="str">
        <f t="shared" si="19"/>
        <v/>
      </c>
      <c r="V113" s="19" t="str">
        <f t="shared" si="20"/>
        <v/>
      </c>
      <c r="W113" s="19" t="str">
        <f t="shared" si="21"/>
        <v/>
      </c>
      <c r="X113" s="19" t="str">
        <f t="shared" si="22"/>
        <v/>
      </c>
      <c r="Y113" s="19" t="str">
        <f t="shared" si="23"/>
        <v/>
      </c>
      <c r="Z113" s="19" t="str">
        <f t="shared" si="24"/>
        <v/>
      </c>
      <c r="AA113" s="20" t="str">
        <f t="shared" si="25"/>
        <v/>
      </c>
    </row>
    <row r="114" spans="1:27" ht="18" customHeight="1" x14ac:dyDescent="0.35">
      <c r="A114" s="114" t="s">
        <v>92</v>
      </c>
      <c r="B114" s="10"/>
      <c r="C114" s="11"/>
      <c r="D114" s="11"/>
      <c r="E114" s="1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5" t="b">
        <v>0</v>
      </c>
      <c r="Q114" s="116"/>
      <c r="S114" s="18" t="str">
        <f t="shared" si="17"/>
        <v/>
      </c>
      <c r="T114" s="19" t="str">
        <f t="shared" si="18"/>
        <v/>
      </c>
      <c r="U114" s="19" t="str">
        <f t="shared" si="19"/>
        <v/>
      </c>
      <c r="V114" s="19" t="str">
        <f t="shared" si="20"/>
        <v/>
      </c>
      <c r="W114" s="19" t="str">
        <f t="shared" si="21"/>
        <v/>
      </c>
      <c r="X114" s="19" t="str">
        <f t="shared" si="22"/>
        <v/>
      </c>
      <c r="Y114" s="19" t="str">
        <f t="shared" si="23"/>
        <v/>
      </c>
      <c r="Z114" s="19" t="str">
        <f t="shared" si="24"/>
        <v/>
      </c>
      <c r="AA114" s="20" t="str">
        <f t="shared" si="25"/>
        <v/>
      </c>
    </row>
    <row r="115" spans="1:27" ht="18" customHeight="1" x14ac:dyDescent="0.35">
      <c r="A115" s="114" t="s">
        <v>93</v>
      </c>
      <c r="B115" s="10"/>
      <c r="C115" s="11"/>
      <c r="D115" s="11"/>
      <c r="E115" s="1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5" t="b">
        <v>0</v>
      </c>
      <c r="Q115" s="116"/>
      <c r="S115" s="18" t="str">
        <f t="shared" si="17"/>
        <v/>
      </c>
      <c r="T115" s="19" t="str">
        <f t="shared" si="18"/>
        <v/>
      </c>
      <c r="U115" s="19" t="str">
        <f t="shared" si="19"/>
        <v/>
      </c>
      <c r="V115" s="19" t="str">
        <f t="shared" si="20"/>
        <v/>
      </c>
      <c r="W115" s="19" t="str">
        <f t="shared" si="21"/>
        <v/>
      </c>
      <c r="X115" s="19" t="str">
        <f t="shared" si="22"/>
        <v/>
      </c>
      <c r="Y115" s="19" t="str">
        <f t="shared" si="23"/>
        <v/>
      </c>
      <c r="Z115" s="19" t="str">
        <f t="shared" si="24"/>
        <v/>
      </c>
      <c r="AA115" s="20" t="str">
        <f t="shared" si="25"/>
        <v/>
      </c>
    </row>
    <row r="116" spans="1:27" ht="18" customHeight="1" x14ac:dyDescent="0.35">
      <c r="A116" s="114" t="s">
        <v>94</v>
      </c>
      <c r="B116" s="10"/>
      <c r="C116" s="11"/>
      <c r="D116" s="11"/>
      <c r="E116" s="1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5" t="b">
        <v>0</v>
      </c>
      <c r="Q116" s="116"/>
      <c r="S116" s="18" t="str">
        <f t="shared" si="17"/>
        <v/>
      </c>
      <c r="T116" s="19" t="str">
        <f t="shared" si="18"/>
        <v/>
      </c>
      <c r="U116" s="19" t="str">
        <f t="shared" si="19"/>
        <v/>
      </c>
      <c r="V116" s="19" t="str">
        <f t="shared" si="20"/>
        <v/>
      </c>
      <c r="W116" s="19" t="str">
        <f t="shared" si="21"/>
        <v/>
      </c>
      <c r="X116" s="19" t="str">
        <f t="shared" si="22"/>
        <v/>
      </c>
      <c r="Y116" s="19" t="str">
        <f t="shared" si="23"/>
        <v/>
      </c>
      <c r="Z116" s="19" t="str">
        <f t="shared" si="24"/>
        <v/>
      </c>
      <c r="AA116" s="20" t="str">
        <f t="shared" si="25"/>
        <v/>
      </c>
    </row>
    <row r="117" spans="1:27" ht="18" customHeight="1" x14ac:dyDescent="0.35">
      <c r="A117" s="114" t="s">
        <v>95</v>
      </c>
      <c r="B117" s="10"/>
      <c r="C117" s="11"/>
      <c r="D117" s="11"/>
      <c r="E117" s="1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5" t="b">
        <v>0</v>
      </c>
      <c r="Q117" s="116"/>
      <c r="S117" s="18" t="str">
        <f t="shared" si="17"/>
        <v/>
      </c>
      <c r="T117" s="19" t="str">
        <f t="shared" si="18"/>
        <v/>
      </c>
      <c r="U117" s="19" t="str">
        <f t="shared" si="19"/>
        <v/>
      </c>
      <c r="V117" s="19" t="str">
        <f t="shared" si="20"/>
        <v/>
      </c>
      <c r="W117" s="19" t="str">
        <f t="shared" si="21"/>
        <v/>
      </c>
      <c r="X117" s="19" t="str">
        <f t="shared" si="22"/>
        <v/>
      </c>
      <c r="Y117" s="19" t="str">
        <f t="shared" si="23"/>
        <v/>
      </c>
      <c r="Z117" s="19" t="str">
        <f t="shared" si="24"/>
        <v/>
      </c>
      <c r="AA117" s="20" t="str">
        <f t="shared" si="25"/>
        <v/>
      </c>
    </row>
    <row r="118" spans="1:27" ht="18" customHeight="1" x14ac:dyDescent="0.35">
      <c r="A118" s="114" t="s">
        <v>96</v>
      </c>
      <c r="B118" s="10"/>
      <c r="C118" s="11"/>
      <c r="D118" s="11"/>
      <c r="E118" s="1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5" t="b">
        <v>0</v>
      </c>
      <c r="Q118" s="116"/>
      <c r="S118" s="18" t="str">
        <f t="shared" si="17"/>
        <v/>
      </c>
      <c r="T118" s="19" t="str">
        <f t="shared" si="18"/>
        <v/>
      </c>
      <c r="U118" s="19" t="str">
        <f t="shared" si="19"/>
        <v/>
      </c>
      <c r="V118" s="19" t="str">
        <f t="shared" si="20"/>
        <v/>
      </c>
      <c r="W118" s="19" t="str">
        <f t="shared" si="21"/>
        <v/>
      </c>
      <c r="X118" s="19" t="str">
        <f t="shared" si="22"/>
        <v/>
      </c>
      <c r="Y118" s="19" t="str">
        <f t="shared" si="23"/>
        <v/>
      </c>
      <c r="Z118" s="19" t="str">
        <f t="shared" si="24"/>
        <v/>
      </c>
      <c r="AA118" s="20" t="str">
        <f t="shared" si="25"/>
        <v/>
      </c>
    </row>
    <row r="119" spans="1:27" ht="18" customHeight="1" x14ac:dyDescent="0.35">
      <c r="A119" s="114" t="s">
        <v>97</v>
      </c>
      <c r="B119" s="10"/>
      <c r="C119" s="11"/>
      <c r="D119" s="11"/>
      <c r="E119" s="1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5" t="b">
        <v>0</v>
      </c>
      <c r="Q119" s="116"/>
      <c r="S119" s="18" t="str">
        <f t="shared" si="17"/>
        <v/>
      </c>
      <c r="T119" s="19" t="str">
        <f t="shared" si="18"/>
        <v/>
      </c>
      <c r="U119" s="19" t="str">
        <f t="shared" si="19"/>
        <v/>
      </c>
      <c r="V119" s="19" t="str">
        <f t="shared" si="20"/>
        <v/>
      </c>
      <c r="W119" s="19" t="str">
        <f t="shared" si="21"/>
        <v/>
      </c>
      <c r="X119" s="19" t="str">
        <f t="shared" si="22"/>
        <v/>
      </c>
      <c r="Y119" s="19" t="str">
        <f t="shared" si="23"/>
        <v/>
      </c>
      <c r="Z119" s="19" t="str">
        <f t="shared" si="24"/>
        <v/>
      </c>
      <c r="AA119" s="20" t="str">
        <f t="shared" si="25"/>
        <v/>
      </c>
    </row>
    <row r="120" spans="1:27" ht="18" customHeight="1" x14ac:dyDescent="0.35">
      <c r="A120" s="114" t="s">
        <v>98</v>
      </c>
      <c r="B120" s="10"/>
      <c r="C120" s="11"/>
      <c r="D120" s="11"/>
      <c r="E120" s="1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5" t="b">
        <v>0</v>
      </c>
      <c r="Q120" s="116"/>
      <c r="S120" s="18" t="str">
        <f t="shared" si="17"/>
        <v/>
      </c>
      <c r="T120" s="19" t="str">
        <f t="shared" si="18"/>
        <v/>
      </c>
      <c r="U120" s="19" t="str">
        <f t="shared" si="19"/>
        <v/>
      </c>
      <c r="V120" s="19" t="str">
        <f t="shared" si="20"/>
        <v/>
      </c>
      <c r="W120" s="19" t="str">
        <f t="shared" si="21"/>
        <v/>
      </c>
      <c r="X120" s="19" t="str">
        <f t="shared" si="22"/>
        <v/>
      </c>
      <c r="Y120" s="19" t="str">
        <f t="shared" si="23"/>
        <v/>
      </c>
      <c r="Z120" s="19" t="str">
        <f t="shared" si="24"/>
        <v/>
      </c>
      <c r="AA120" s="20" t="str">
        <f t="shared" si="25"/>
        <v/>
      </c>
    </row>
    <row r="121" spans="1:27" ht="18" customHeight="1" x14ac:dyDescent="0.35">
      <c r="A121" s="114" t="s">
        <v>99</v>
      </c>
      <c r="B121" s="10"/>
      <c r="C121" s="11"/>
      <c r="D121" s="11"/>
      <c r="E121" s="1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5" t="b">
        <v>0</v>
      </c>
      <c r="Q121" s="116"/>
      <c r="S121" s="18" t="str">
        <f t="shared" si="17"/>
        <v/>
      </c>
      <c r="T121" s="19" t="str">
        <f t="shared" si="18"/>
        <v/>
      </c>
      <c r="U121" s="19" t="str">
        <f t="shared" si="19"/>
        <v/>
      </c>
      <c r="V121" s="19" t="str">
        <f t="shared" si="20"/>
        <v/>
      </c>
      <c r="W121" s="19" t="str">
        <f t="shared" si="21"/>
        <v/>
      </c>
      <c r="X121" s="19" t="str">
        <f t="shared" si="22"/>
        <v/>
      </c>
      <c r="Y121" s="19" t="str">
        <f t="shared" si="23"/>
        <v/>
      </c>
      <c r="Z121" s="19" t="str">
        <f t="shared" si="24"/>
        <v/>
      </c>
      <c r="AA121" s="20" t="str">
        <f t="shared" si="25"/>
        <v/>
      </c>
    </row>
    <row r="122" spans="1:27" ht="18" customHeight="1" x14ac:dyDescent="0.35">
      <c r="A122" s="114" t="s">
        <v>100</v>
      </c>
      <c r="B122" s="10"/>
      <c r="C122" s="11"/>
      <c r="D122" s="11"/>
      <c r="E122" s="1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5" t="b">
        <v>0</v>
      </c>
      <c r="Q122" s="116"/>
      <c r="S122" s="18" t="str">
        <f t="shared" si="17"/>
        <v/>
      </c>
      <c r="T122" s="19" t="str">
        <f t="shared" si="18"/>
        <v/>
      </c>
      <c r="U122" s="19" t="str">
        <f t="shared" si="19"/>
        <v/>
      </c>
      <c r="V122" s="19" t="str">
        <f t="shared" si="20"/>
        <v/>
      </c>
      <c r="W122" s="19" t="str">
        <f t="shared" si="21"/>
        <v/>
      </c>
      <c r="X122" s="19" t="str">
        <f t="shared" si="22"/>
        <v/>
      </c>
      <c r="Y122" s="19" t="str">
        <f t="shared" si="23"/>
        <v/>
      </c>
      <c r="Z122" s="19" t="str">
        <f t="shared" si="24"/>
        <v/>
      </c>
      <c r="AA122" s="20" t="str">
        <f t="shared" si="25"/>
        <v/>
      </c>
    </row>
    <row r="123" spans="1:27" ht="18" customHeight="1" x14ac:dyDescent="0.35">
      <c r="A123" s="117" t="s">
        <v>101</v>
      </c>
      <c r="B123" s="118"/>
      <c r="C123" s="119"/>
      <c r="D123" s="119"/>
      <c r="E123" s="120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21" t="b">
        <v>0</v>
      </c>
      <c r="Q123" s="122"/>
      <c r="S123" s="21" t="str">
        <f t="shared" si="17"/>
        <v/>
      </c>
      <c r="T123" s="22" t="str">
        <f t="shared" si="18"/>
        <v/>
      </c>
      <c r="U123" s="22" t="str">
        <f t="shared" si="19"/>
        <v/>
      </c>
      <c r="V123" s="22" t="str">
        <f t="shared" si="20"/>
        <v/>
      </c>
      <c r="W123" s="22" t="str">
        <f t="shared" si="21"/>
        <v/>
      </c>
      <c r="X123" s="22" t="str">
        <f t="shared" si="22"/>
        <v/>
      </c>
      <c r="Y123" s="127" t="str">
        <f t="shared" si="23"/>
        <v/>
      </c>
      <c r="Z123" s="22" t="str">
        <f t="shared" si="24"/>
        <v/>
      </c>
      <c r="AA123" s="23" t="str">
        <f t="shared" si="25"/>
        <v/>
      </c>
    </row>
  </sheetData>
  <sheetProtection algorithmName="SHA-512" hashValue="X0Bu1LwD7Q/daPIj93hZW5uSegG8S7SgyPzSDeqK2s9Au5HbCZrBw1AkPEh7d8AUZgDzqUEAbL3PhejeDk+V1w==" saltValue="uiWvrm1CMnm0aJjcURujlA==" spinCount="100000" sheet="1" selectLockedCells="1"/>
  <dataConsolidate/>
  <mergeCells count="67">
    <mergeCell ref="I4:J5"/>
    <mergeCell ref="I6:J7"/>
    <mergeCell ref="I8:J9"/>
    <mergeCell ref="I10:J11"/>
    <mergeCell ref="I12:J13"/>
    <mergeCell ref="S26:AA26"/>
    <mergeCell ref="Q17:Q18"/>
    <mergeCell ref="A26:K26"/>
    <mergeCell ref="O26:Q26"/>
    <mergeCell ref="Q15:Q16"/>
    <mergeCell ref="A24:B24"/>
    <mergeCell ref="A16:B16"/>
    <mergeCell ref="A23:B23"/>
    <mergeCell ref="A19:B19"/>
    <mergeCell ref="A17:B17"/>
    <mergeCell ref="A18:B18"/>
    <mergeCell ref="A20:B20"/>
    <mergeCell ref="A21:B21"/>
    <mergeCell ref="C19:D19"/>
    <mergeCell ref="L14:L15"/>
    <mergeCell ref="A1:Q1"/>
    <mergeCell ref="A2:Q2"/>
    <mergeCell ref="C14:D15"/>
    <mergeCell ref="A22:B22"/>
    <mergeCell ref="C4:D5"/>
    <mergeCell ref="C6:D7"/>
    <mergeCell ref="A4:B5"/>
    <mergeCell ref="A6:B7"/>
    <mergeCell ref="A8:B9"/>
    <mergeCell ref="C8:D9"/>
    <mergeCell ref="C10:D11"/>
    <mergeCell ref="A10:B11"/>
    <mergeCell ref="A12:B13"/>
    <mergeCell ref="Q4:Q5"/>
    <mergeCell ref="Q6:Q8"/>
    <mergeCell ref="Q9:Q10"/>
    <mergeCell ref="K4:K5"/>
    <mergeCell ref="M4:M5"/>
    <mergeCell ref="C12:D13"/>
    <mergeCell ref="A14:B15"/>
    <mergeCell ref="K8:K9"/>
    <mergeCell ref="M8:M9"/>
    <mergeCell ref="K10:K11"/>
    <mergeCell ref="M10:M11"/>
    <mergeCell ref="I14:J15"/>
    <mergeCell ref="K6:K7"/>
    <mergeCell ref="M6:M7"/>
    <mergeCell ref="K14:K15"/>
    <mergeCell ref="M14:M15"/>
    <mergeCell ref="K12:K13"/>
    <mergeCell ref="M12:M13"/>
    <mergeCell ref="L4:L5"/>
    <mergeCell ref="O6:O7"/>
    <mergeCell ref="I21:Q24"/>
    <mergeCell ref="K17:K18"/>
    <mergeCell ref="M17:M18"/>
    <mergeCell ref="I17:J18"/>
    <mergeCell ref="O8:O9"/>
    <mergeCell ref="O10:O11"/>
    <mergeCell ref="Q11:Q12"/>
    <mergeCell ref="Q13:Q14"/>
    <mergeCell ref="O14:O15"/>
    <mergeCell ref="O12:O13"/>
    <mergeCell ref="L6:L7"/>
    <mergeCell ref="L8:L9"/>
    <mergeCell ref="L10:L11"/>
    <mergeCell ref="L12:L13"/>
  </mergeCells>
  <phoneticPr fontId="2" type="noConversion"/>
  <dataValidations count="8">
    <dataValidation type="list" allowBlank="1" showInputMessage="1" showErrorMessage="1" sqref="F29:F123" xr:uid="{00000000-0002-0000-0000-000001000000}">
      <formula1>$F$20:$F$22</formula1>
    </dataValidation>
    <dataValidation type="list" allowBlank="1" showErrorMessage="1" promptTitle="Pomocník:" prompt="Ak je pole prázdne, doplňte prosím názov materiálu hore do sekcie |Dekor a hrúbka|, napr.: MDF MB1.STR W980 SM 18mm." sqref="B29:B123" xr:uid="{1E941423-12A1-49A4-87EE-BECF1F8A3C9A}">
      <formula1>$A$16:$A$17</formula1>
    </dataValidation>
    <dataValidation type="whole" operator="greaterThanOrEqual" allowBlank="1" showInputMessage="1" showErrorMessage="1" error="Môžete vložiť iba kladné celé číslo väčšie ako 0!" sqref="E29:E123" xr:uid="{317B7691-C037-470A-BA81-B0475B1E5887}">
      <formula1>1</formula1>
    </dataValidation>
    <dataValidation type="whole" operator="greaterThan" allowBlank="1" showInputMessage="1" showErrorMessage="1" error="Môžete vložiť iba kladné celé číslo väčšie ako 0!" sqref="C29:D123" xr:uid="{EABC6293-E107-4A5A-8F74-747B1EF387A8}">
      <formula1>0</formula1>
    </dataValidation>
    <dataValidation type="list" allowBlank="1" showInputMessage="1" showErrorMessage="1" sqref="M29:M123 I29:I123 K29:K123 O29:O123" xr:uid="{00000000-0002-0000-0000-000000000000}">
      <formula1>$E$4:$E$7</formula1>
    </dataValidation>
    <dataValidation type="list" allowBlank="1" showInputMessage="1" showErrorMessage="1" promptTitle="Pomocník:" prompt="Ak je pole prázdne, doplňte prosím kód farby hore do sekcie |Farba RAL/NCS|, napr.: RAL1000." sqref="G29:G123" xr:uid="{F0F31D99-1297-4AAA-B672-4789FFF03A2E}">
      <formula1>$G$20:$G$24</formula1>
    </dataValidation>
    <dataValidation type="list" allowBlank="1" showInputMessage="1" showErrorMessage="1" promptTitle="Pomocník:" prompt="Cargo má buď horizontálny alebo vertikálny lem zúžený oproti Dvierkam. Napríklad zo 70mm na 40mm kvôli nízkej výške (pri zásuvkách) alebo úzkej šírke (pri výsuvných košoch)." sqref="J29:J123" xr:uid="{1D5BAD0A-1278-4280-98FE-511F3D94E56C}">
      <formula1>$G$4:$G$7</formula1>
    </dataValidation>
    <dataValidation allowBlank="1" showInputMessage="1" showErrorMessage="1" promptTitle="Pomocník:" prompt="Nezačiarknuté políčko znamená ①-stranné, začiarknuté políčko predstavuje ②-stranné striekanie. Plocha za obojstranné striekanie sa nezarátava do celkovej plochy v m2, do ceny však áno." sqref="P29:P123" xr:uid="{C16E0184-55C3-49B5-B2E2-4DA09536DE0C}"/>
  </dataValidations>
  <hyperlinks>
    <hyperlink ref="Q19" r:id="rId1" xr:uid="{F13CDF86-ED7B-4B86-8100-8B94BE63123B}"/>
  </hyperlinks>
  <pageMargins left="0.23622047244094491" right="0.23622047244094491" top="0.78740157480314965" bottom="0.78740157480314965" header="0.23622047244094491" footer="0.31496062992125984"/>
  <pageSetup paperSize="9" scale="76" fitToWidth="0" fitToHeight="0" orientation="landscape" r:id="rId2"/>
  <headerFooter scaleWithDoc="0">
    <oddHeader>&amp;L&amp;"Lato,Normálne"&amp;8xaurumX s.r.o.  |  &amp;"Lato,Tučné"+421(0)905443825&amp;"Lato,Normálne"
info@xaurumx.sk  |  https://xaurumx.sk&amp;C&amp;G&amp;R&amp;"Lato,Normálne"&amp;8Prakovce 391, 05562 Prakovce
(areál bývalého zväzarmu)</oddHeader>
    <oddFooter>&amp;L&amp;"Lato,Normálne"&amp;8&amp;K000000Upozornenie: striekané dielce je po preprave nutné ihneď odbaliť a nesmú sa na sebe stohovať!&amp;R&amp;"Lato,Normálne"&amp;8&amp;K00-016Strany: &amp;P / &amp;N | Dátum: &amp;D | &amp;F</oddFooter>
  </headerFooter>
  <drawing r:id="rId3"/>
  <legacyDrawing r:id="rId4"/>
  <legacyDrawingHF r:id="rId5"/>
  <tableParts count="2"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2EAA436-9920-40D8-9F06-E28DEDA7FB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3.5</xm:f>
              </x14:cfvo>
              <x14:cfIcon iconSet="3Symbols" iconId="0"/>
              <x14:cfIcon iconSet="3Symbols" iconId="0"/>
              <x14:cfIcon iconSet="3Symbols" iconId="2"/>
            </x14:iconSet>
          </x14:cfRule>
          <xm:sqref>K6:K15</xm:sqref>
        </x14:conditionalFormatting>
        <x14:conditionalFormatting xmlns:xm="http://schemas.microsoft.com/office/excel/2006/main">
          <x14:cfRule type="iconSet" priority="1" id="{86CD481B-F44C-4B6C-936C-8F13605FC9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3.5</xm:f>
              </x14:cfvo>
              <x14:cfIcon iconSet="3Symbols" iconId="0"/>
              <x14:cfIcon iconSet="3Symbols" iconId="0"/>
              <x14:cfIcon iconSet="3Symbols" iconId="2"/>
            </x14:iconSet>
          </x14:cfRule>
          <xm:sqref>U20:U24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Pomocník:" prompt="Ak je pole prázdne, doplňte prosím typ frézovania hore do sekcie |Frézovanie dvierok|, napr.: RUSTIK FILL PR." xr:uid="{0E4B19A6-D02E-4F0C-A051-6B7069C77C6F}">
          <x14:formula1>
            <xm:f>IF(B29="MDFL W980 SM 18mm",Typy_dvierok!$B$4:$B$6, IF(B29="MDFL MB 1.STR W980 SM 18mm",Typy_dvierok!$B$7:$B$39,""))</xm:f>
          </x14:formula1>
          <xm:sqref>Q29:Q123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245-CBFE-4D20-B895-8EAB25E669B8}">
  <dimension ref="A1:S49"/>
  <sheetViews>
    <sheetView showGridLines="0" showRowColHeaders="0" showRuler="0" zoomScaleNormal="100" workbookViewId="0">
      <selection activeCell="B3" sqref="B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5" x14ac:dyDescent="0.25"/>
  <cols>
    <col min="1" max="1" width="5.7109375" style="30" customWidth="1"/>
    <col min="2" max="2" width="38.7109375" style="30" customWidth="1"/>
    <col min="3" max="3" width="28.7109375" style="30" hidden="1" customWidth="1"/>
    <col min="4" max="4" width="12.7109375" style="30" hidden="1" customWidth="1"/>
    <col min="5" max="5" width="11" style="35" customWidth="1"/>
    <col min="6" max="16384" width="9.140625" style="27"/>
  </cols>
  <sheetData>
    <row r="1" spans="1:19" s="24" customFormat="1" ht="20.100000000000001" customHeight="1" x14ac:dyDescent="0.25">
      <c r="A1" s="217" t="s">
        <v>223</v>
      </c>
      <c r="B1" s="218"/>
      <c r="C1" s="218"/>
      <c r="D1" s="218"/>
      <c r="E1" s="219"/>
    </row>
    <row r="2" spans="1:19" s="24" customFormat="1" ht="6.75" customHeight="1" x14ac:dyDescent="0.25">
      <c r="A2" s="38"/>
      <c r="B2" s="38"/>
      <c r="C2" s="38"/>
      <c r="D2" s="38"/>
      <c r="E2" s="9"/>
    </row>
    <row r="3" spans="1:19" s="35" customFormat="1" ht="31.5" customHeight="1" x14ac:dyDescent="0.25">
      <c r="A3" s="39" t="s">
        <v>106</v>
      </c>
      <c r="B3" s="25" t="s">
        <v>190</v>
      </c>
      <c r="C3" s="25" t="s">
        <v>119</v>
      </c>
      <c r="D3" s="25" t="s">
        <v>182</v>
      </c>
      <c r="E3" s="26" t="s">
        <v>120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30" customFormat="1" ht="18" customHeight="1" x14ac:dyDescent="0.25">
      <c r="A4" s="28"/>
      <c r="B4" s="29" t="s">
        <v>121</v>
      </c>
      <c r="C4" s="29"/>
      <c r="D4" s="29"/>
      <c r="E4" s="40"/>
    </row>
    <row r="5" spans="1:19" s="30" customFormat="1" ht="18" customHeight="1" x14ac:dyDescent="0.25">
      <c r="A5" s="31" t="s">
        <v>6</v>
      </c>
      <c r="B5" s="43" t="str">
        <f>_xlfn.CONCAT(D5," |",C5)</f>
        <v>HLD-R1ABS |HLADKÉ R1 ABS [1]</v>
      </c>
      <c r="C5" s="32" t="s">
        <v>211</v>
      </c>
      <c r="D5" s="32" t="s">
        <v>210</v>
      </c>
      <c r="E5" s="41" t="e" vm="1">
        <v>#VALUE!</v>
      </c>
    </row>
    <row r="6" spans="1:19" s="30" customFormat="1" ht="18" customHeight="1" x14ac:dyDescent="0.25">
      <c r="A6" s="31" t="s">
        <v>7</v>
      </c>
      <c r="B6" s="43" t="str">
        <f>_xlfn.CONCAT(D6," |",C6)</f>
        <v>HLD-R2ABS |HLADKÉ R2 ABS [1]</v>
      </c>
      <c r="C6" s="32" t="s">
        <v>212</v>
      </c>
      <c r="D6" s="32" t="s">
        <v>187</v>
      </c>
      <c r="E6" s="41" t="e" vm="2">
        <v>#VALUE!</v>
      </c>
    </row>
    <row r="7" spans="1:19" s="30" customFormat="1" ht="18" customHeight="1" x14ac:dyDescent="0.25">
      <c r="A7" s="28"/>
      <c r="B7" s="29" t="s">
        <v>122</v>
      </c>
      <c r="C7" s="29"/>
      <c r="D7" s="29"/>
      <c r="E7" s="42"/>
    </row>
    <row r="8" spans="1:19" s="30" customFormat="1" ht="18" customHeight="1" x14ac:dyDescent="0.25">
      <c r="A8" s="31" t="s">
        <v>8</v>
      </c>
      <c r="B8" s="43" t="str">
        <f>_xlfn.CONCAT(D8," |",C8)</f>
        <v>HLD-PRMM0 |HLADKÉ PREMIUM [2]</v>
      </c>
      <c r="C8" s="32" t="s">
        <v>186</v>
      </c>
      <c r="D8" s="32" t="s">
        <v>192</v>
      </c>
      <c r="E8" s="41" t="e" vm="2">
        <v>#VALUE!</v>
      </c>
    </row>
    <row r="9" spans="1:19" s="30" customFormat="1" ht="18" customHeight="1" x14ac:dyDescent="0.25">
      <c r="A9" s="31" t="s">
        <v>9</v>
      </c>
      <c r="B9" s="43" t="str">
        <f t="shared" ref="B9:B10" si="0">_xlfn.CONCAT(D9," |",C9)</f>
        <v>FNGR-PL00 |FINGERPULL [2]</v>
      </c>
      <c r="C9" s="32" t="s">
        <v>126</v>
      </c>
      <c r="D9" s="32" t="s">
        <v>188</v>
      </c>
      <c r="E9" s="41" t="e" vm="3">
        <v>#VALUE!</v>
      </c>
    </row>
    <row r="10" spans="1:19" s="30" customFormat="1" ht="18" customHeight="1" x14ac:dyDescent="0.25">
      <c r="A10" s="31" t="s">
        <v>10</v>
      </c>
      <c r="B10" s="43" t="str">
        <f t="shared" si="0"/>
        <v>FNGR-PLC0 |FINGERPULL CIASTOCNY [2]</v>
      </c>
      <c r="C10" s="32" t="s">
        <v>157</v>
      </c>
      <c r="D10" s="32" t="s">
        <v>189</v>
      </c>
      <c r="E10" s="41" t="e" vm="4">
        <v>#VALUE!</v>
      </c>
    </row>
    <row r="11" spans="1:19" s="30" customFormat="1" ht="18" customHeight="1" x14ac:dyDescent="0.25">
      <c r="A11" s="28"/>
      <c r="B11" s="29" t="s">
        <v>123</v>
      </c>
      <c r="C11" s="29"/>
      <c r="D11" s="29"/>
      <c r="E11" s="42"/>
    </row>
    <row r="12" spans="1:19" s="30" customFormat="1" ht="18" customHeight="1" x14ac:dyDescent="0.25">
      <c r="A12" s="31" t="s">
        <v>11</v>
      </c>
      <c r="B12" s="43" t="str">
        <f>_xlfn.CONCAT(D12," |",C12)</f>
        <v>KRPS-0000 |KARPOS [3]</v>
      </c>
      <c r="C12" s="32" t="s">
        <v>127</v>
      </c>
      <c r="D12" s="32" t="s">
        <v>160</v>
      </c>
      <c r="E12" s="41" t="e" vm="5">
        <v>#VALUE!</v>
      </c>
    </row>
    <row r="13" spans="1:19" s="30" customFormat="1" ht="18" customHeight="1" x14ac:dyDescent="0.25">
      <c r="A13" s="31" t="s">
        <v>12</v>
      </c>
      <c r="B13" s="43" t="str">
        <f>_xlfn.CONCAT(D13," |",C13)</f>
        <v>KRPS-LOM0 |KARPOS LOM [3]</v>
      </c>
      <c r="C13" s="32" t="s">
        <v>128</v>
      </c>
      <c r="D13" s="32" t="s">
        <v>161</v>
      </c>
      <c r="E13" s="41" t="e" vm="6">
        <v>#VALUE!</v>
      </c>
    </row>
    <row r="14" spans="1:19" s="30" customFormat="1" ht="18" customHeight="1" x14ac:dyDescent="0.25">
      <c r="A14" s="28"/>
      <c r="B14" s="29" t="s">
        <v>124</v>
      </c>
      <c r="C14" s="29"/>
      <c r="D14" s="29"/>
      <c r="E14" s="42"/>
    </row>
    <row r="15" spans="1:19" s="30" customFormat="1" ht="18" customHeight="1" x14ac:dyDescent="0.25">
      <c r="A15" s="31" t="s">
        <v>13</v>
      </c>
      <c r="B15" s="43" t="str">
        <f>_xlfn.CONCAT(D15," |",C15)</f>
        <v>KRPS-PLS0 |KARPOS PLUS [4]</v>
      </c>
      <c r="C15" s="32" t="s">
        <v>149</v>
      </c>
      <c r="D15" s="32" t="s">
        <v>162</v>
      </c>
      <c r="E15" s="41" t="e" vm="7">
        <v>#VALUE!</v>
      </c>
    </row>
    <row r="16" spans="1:19" s="30" customFormat="1" ht="18" customHeight="1" x14ac:dyDescent="0.25">
      <c r="A16" s="31" t="s">
        <v>14</v>
      </c>
      <c r="B16" s="43" t="str">
        <f t="shared" ref="B16:B17" si="1">_xlfn.CONCAT(D16," |",C16)</f>
        <v>LML-R7M00 |LAMELA R7 M [4]</v>
      </c>
      <c r="C16" s="32" t="s">
        <v>129</v>
      </c>
      <c r="D16" s="32" t="s">
        <v>163</v>
      </c>
      <c r="E16" s="41" t="e" vm="8">
        <v>#VALUE!</v>
      </c>
    </row>
    <row r="17" spans="1:5" s="30" customFormat="1" ht="18" customHeight="1" x14ac:dyDescent="0.25">
      <c r="A17" s="31" t="s">
        <v>15</v>
      </c>
      <c r="B17" s="43" t="str">
        <f t="shared" si="1"/>
        <v>LML-R7L00 |LAMELA R7 L [4]</v>
      </c>
      <c r="C17" s="32" t="s">
        <v>130</v>
      </c>
      <c r="D17" s="32" t="s">
        <v>183</v>
      </c>
      <c r="E17" s="41" t="e" vm="9">
        <v>#VALUE!</v>
      </c>
    </row>
    <row r="18" spans="1:5" s="30" customFormat="1" ht="18" customHeight="1" x14ac:dyDescent="0.25">
      <c r="A18" s="28"/>
      <c r="B18" s="29" t="s">
        <v>125</v>
      </c>
      <c r="C18" s="29"/>
      <c r="D18" s="29"/>
      <c r="E18" s="42"/>
    </row>
    <row r="19" spans="1:5" s="30" customFormat="1" ht="18" customHeight="1" x14ac:dyDescent="0.25">
      <c r="A19" s="31" t="s">
        <v>16</v>
      </c>
      <c r="B19" s="43" t="str">
        <f>_xlfn.CONCAT(D19," |",C19)</f>
        <v>EDGE-4500 |EDGE 45 [5]</v>
      </c>
      <c r="C19" s="32" t="s">
        <v>150</v>
      </c>
      <c r="D19" s="32" t="s">
        <v>184</v>
      </c>
      <c r="E19" s="41" t="e" vm="10">
        <v>#VALUE!</v>
      </c>
    </row>
    <row r="20" spans="1:5" s="30" customFormat="1" ht="18" customHeight="1" x14ac:dyDescent="0.25">
      <c r="A20" s="31" t="s">
        <v>17</v>
      </c>
      <c r="B20" s="43" t="str">
        <f t="shared" ref="B20:B39" si="2">_xlfn.CONCAT(D20," |",C20)</f>
        <v>KLPPRG-00 |KLIPPERG [5]</v>
      </c>
      <c r="C20" s="32" t="s">
        <v>131</v>
      </c>
      <c r="D20" s="32" t="s">
        <v>164</v>
      </c>
      <c r="E20" s="41" t="e" vm="11">
        <v>#VALUE!</v>
      </c>
    </row>
    <row r="21" spans="1:5" s="30" customFormat="1" ht="18" customHeight="1" x14ac:dyDescent="0.25">
      <c r="A21" s="31" t="s">
        <v>18</v>
      </c>
      <c r="B21" s="43" t="str">
        <f t="shared" si="2"/>
        <v>KLPPRG-FL |KLIPPERG FILL [5]</v>
      </c>
      <c r="C21" s="32" t="s">
        <v>132</v>
      </c>
      <c r="D21" s="32" t="s">
        <v>165</v>
      </c>
      <c r="E21" s="41" t="e" vm="12">
        <v>#VALUE!</v>
      </c>
    </row>
    <row r="22" spans="1:5" s="30" customFormat="1" ht="18" customHeight="1" x14ac:dyDescent="0.25">
      <c r="A22" s="31" t="s">
        <v>19</v>
      </c>
      <c r="B22" s="43" t="str">
        <f t="shared" si="2"/>
        <v>KLPTN-FL0 |KLOPTAŇ FILL [5]</v>
      </c>
      <c r="C22" s="32" t="s">
        <v>193</v>
      </c>
      <c r="D22" s="32" t="s">
        <v>166</v>
      </c>
      <c r="E22" s="41" t="e" vm="13">
        <v>#VALUE!</v>
      </c>
    </row>
    <row r="23" spans="1:5" s="30" customFormat="1" ht="18" customHeight="1" x14ac:dyDescent="0.25">
      <c r="A23" s="31" t="s">
        <v>20</v>
      </c>
      <c r="B23" s="43" t="str">
        <f t="shared" si="2"/>
        <v>LML-ART32 |LAMELA ART R32 [5]</v>
      </c>
      <c r="C23" s="32" t="s">
        <v>151</v>
      </c>
      <c r="D23" s="32" t="s">
        <v>167</v>
      </c>
      <c r="E23" s="41" t="e" vm="14">
        <v>#VALUE!</v>
      </c>
    </row>
    <row r="24" spans="1:5" s="30" customFormat="1" ht="18" customHeight="1" x14ac:dyDescent="0.25">
      <c r="A24" s="31" t="s">
        <v>21</v>
      </c>
      <c r="B24" s="43" t="str">
        <f t="shared" si="2"/>
        <v>LML-R7S00 |LAMELA R7 S [5]</v>
      </c>
      <c r="C24" s="32" t="s">
        <v>152</v>
      </c>
      <c r="D24" s="32" t="s">
        <v>168</v>
      </c>
      <c r="E24" s="41" t="e" vm="15">
        <v>#VALUE!</v>
      </c>
    </row>
    <row r="25" spans="1:5" s="30" customFormat="1" ht="18" customHeight="1" x14ac:dyDescent="0.25">
      <c r="A25" s="31" t="s">
        <v>22</v>
      </c>
      <c r="B25" s="43" t="str">
        <f t="shared" si="2"/>
        <v>LML-R7SFP |LAMELA R7 S FINGERPULL [5]</v>
      </c>
      <c r="C25" s="32" t="s">
        <v>133</v>
      </c>
      <c r="D25" s="32" t="s">
        <v>169</v>
      </c>
      <c r="E25" s="41" t="e" vm="16">
        <v>#VALUE!</v>
      </c>
    </row>
    <row r="26" spans="1:5" s="30" customFormat="1" ht="18" customHeight="1" x14ac:dyDescent="0.25">
      <c r="A26" s="31" t="s">
        <v>23</v>
      </c>
      <c r="B26" s="43" t="str">
        <f t="shared" si="2"/>
        <v>LML-ZBRMC |LAMELA ZEBRA MIKRO [5]</v>
      </c>
      <c r="C26" s="32" t="s">
        <v>153</v>
      </c>
      <c r="D26" s="32" t="s">
        <v>170</v>
      </c>
      <c r="E26" s="41" t="e" vm="17">
        <v>#VALUE!</v>
      </c>
    </row>
    <row r="27" spans="1:5" s="30" customFormat="1" ht="18" customHeight="1" x14ac:dyDescent="0.25">
      <c r="A27" s="31" t="s">
        <v>24</v>
      </c>
      <c r="B27" s="43" t="str">
        <f t="shared" si="2"/>
        <v>LML-ZBRS0 |LAMELA ZEBRA S [5]</v>
      </c>
      <c r="C27" s="32" t="s">
        <v>154</v>
      </c>
      <c r="D27" s="32" t="s">
        <v>171</v>
      </c>
      <c r="E27" s="41" t="e" vm="18">
        <v>#VALUE!</v>
      </c>
    </row>
    <row r="28" spans="1:5" s="30" customFormat="1" ht="18" customHeight="1" x14ac:dyDescent="0.25">
      <c r="A28" s="31" t="s">
        <v>25</v>
      </c>
      <c r="B28" s="43" t="str">
        <f t="shared" si="2"/>
        <v>LML-ZBRM0 |LAMELA ZEBRA M [5]</v>
      </c>
      <c r="C28" s="32" t="s">
        <v>155</v>
      </c>
      <c r="D28" s="32" t="s">
        <v>172</v>
      </c>
      <c r="E28" s="41" t="e" vm="19">
        <v>#VALUE!</v>
      </c>
    </row>
    <row r="29" spans="1:5" s="30" customFormat="1" ht="18" customHeight="1" x14ac:dyDescent="0.25">
      <c r="A29" s="31" t="s">
        <v>26</v>
      </c>
      <c r="B29" s="43" t="str">
        <f t="shared" si="2"/>
        <v>LML-ZBRL0 |LAMELA ZEBRA L [5]</v>
      </c>
      <c r="C29" s="32" t="s">
        <v>156</v>
      </c>
      <c r="D29" s="32" t="s">
        <v>173</v>
      </c>
      <c r="E29" s="41" t="e" vm="20">
        <v>#VALUE!</v>
      </c>
    </row>
    <row r="30" spans="1:5" s="30" customFormat="1" ht="18" customHeight="1" x14ac:dyDescent="0.25">
      <c r="A30" s="31" t="s">
        <v>27</v>
      </c>
      <c r="B30" s="43" t="str">
        <f t="shared" si="2"/>
        <v>MOZK-CUBE |MOZAIKA CUBE [5]</v>
      </c>
      <c r="C30" s="32" t="s">
        <v>134</v>
      </c>
      <c r="D30" s="32" t="s">
        <v>191</v>
      </c>
      <c r="E30" s="41" t="e" vm="21">
        <v>#VALUE!</v>
      </c>
    </row>
    <row r="31" spans="1:5" s="30" customFormat="1" ht="18" customHeight="1" x14ac:dyDescent="0.25">
      <c r="A31" s="31" t="s">
        <v>28</v>
      </c>
      <c r="B31" s="43" t="str">
        <f t="shared" si="2"/>
        <v>ORLV-0000 |ORLOVEC [5]</v>
      </c>
      <c r="C31" s="32" t="s">
        <v>135</v>
      </c>
      <c r="D31" s="32" t="s">
        <v>174</v>
      </c>
      <c r="E31" s="41" t="e" vm="22">
        <v>#VALUE!</v>
      </c>
    </row>
    <row r="32" spans="1:5" s="30" customFormat="1" ht="18" customHeight="1" x14ac:dyDescent="0.25">
      <c r="A32" s="31" t="s">
        <v>29</v>
      </c>
      <c r="B32" s="43" t="str">
        <f t="shared" si="2"/>
        <v>ORLV-PR00 |ORLOVEC PR [5]</v>
      </c>
      <c r="C32" s="32" t="s">
        <v>136</v>
      </c>
      <c r="D32" s="32" t="s">
        <v>175</v>
      </c>
      <c r="E32" s="41" t="e" vm="23">
        <v>#VALUE!</v>
      </c>
    </row>
    <row r="33" spans="1:5" s="30" customFormat="1" ht="18" customHeight="1" x14ac:dyDescent="0.25">
      <c r="A33" s="31" t="s">
        <v>31</v>
      </c>
      <c r="B33" s="43" t="str">
        <f t="shared" si="2"/>
        <v>ORLV-FL00 |ORLOVEC FILL [5]</v>
      </c>
      <c r="C33" s="32" t="s">
        <v>137</v>
      </c>
      <c r="D33" s="32" t="s">
        <v>176</v>
      </c>
      <c r="E33" s="41" t="e" vm="24">
        <v>#VALUE!</v>
      </c>
    </row>
    <row r="34" spans="1:5" s="30" customFormat="1" ht="18" customHeight="1" x14ac:dyDescent="0.25">
      <c r="A34" s="31" t="s">
        <v>32</v>
      </c>
      <c r="B34" s="43" t="str">
        <f t="shared" si="2"/>
        <v>ORLV-FLPR |ORLOVEC FILL PR [5]</v>
      </c>
      <c r="C34" s="32" t="s">
        <v>138</v>
      </c>
      <c r="D34" s="32" t="s">
        <v>177</v>
      </c>
      <c r="E34" s="41" t="e" vm="25">
        <v>#VALUE!</v>
      </c>
    </row>
    <row r="35" spans="1:5" s="30" customFormat="1" ht="18" customHeight="1" x14ac:dyDescent="0.25">
      <c r="A35" s="31" t="s">
        <v>33</v>
      </c>
      <c r="B35" s="43" t="str">
        <f t="shared" si="2"/>
        <v>RSTK-0000 |RUSTIK [5]</v>
      </c>
      <c r="C35" s="32" t="s">
        <v>139</v>
      </c>
      <c r="D35" s="32" t="s">
        <v>178</v>
      </c>
      <c r="E35" s="41" t="e" vm="26">
        <v>#VALUE!</v>
      </c>
    </row>
    <row r="36" spans="1:5" s="30" customFormat="1" ht="18" customHeight="1" x14ac:dyDescent="0.25">
      <c r="A36" s="31" t="s">
        <v>34</v>
      </c>
      <c r="B36" s="43" t="str">
        <f t="shared" si="2"/>
        <v>RSTK-FL00 |RUSTIK FILL [5]</v>
      </c>
      <c r="C36" s="32" t="s">
        <v>140</v>
      </c>
      <c r="D36" s="32" t="s">
        <v>179</v>
      </c>
      <c r="E36" s="41" t="e" vm="27">
        <v>#VALUE!</v>
      </c>
    </row>
    <row r="37" spans="1:5" s="30" customFormat="1" ht="18" customHeight="1" x14ac:dyDescent="0.25">
      <c r="A37" s="31" t="s">
        <v>35</v>
      </c>
      <c r="B37" s="43" t="str">
        <f t="shared" si="2"/>
        <v>RSTK-FLPR |RUSTIK FILL PR [5]</v>
      </c>
      <c r="C37" s="32" t="s">
        <v>141</v>
      </c>
      <c r="D37" s="32" t="s">
        <v>180</v>
      </c>
      <c r="E37" s="41" t="e" vm="28">
        <v>#VALUE!</v>
      </c>
    </row>
    <row r="38" spans="1:5" s="30" customFormat="1" ht="18" customHeight="1" x14ac:dyDescent="0.25">
      <c r="A38" s="31" t="s">
        <v>36</v>
      </c>
      <c r="B38" s="43" t="str">
        <f t="shared" si="2"/>
        <v>SNGL-1500 |SINGOLO 15 [5]</v>
      </c>
      <c r="C38" s="32" t="s">
        <v>142</v>
      </c>
      <c r="D38" s="32" t="s">
        <v>181</v>
      </c>
      <c r="E38" s="41" t="e" vm="29">
        <v>#VALUE!</v>
      </c>
    </row>
    <row r="39" spans="1:5" s="30" customFormat="1" ht="18" customHeight="1" x14ac:dyDescent="0.25">
      <c r="A39" s="44" t="s">
        <v>37</v>
      </c>
      <c r="B39" s="45" t="str">
        <f t="shared" si="2"/>
        <v>SNGL-7000 |SINGOLO 70 [5]</v>
      </c>
      <c r="C39" s="46" t="s">
        <v>143</v>
      </c>
      <c r="D39" s="46" t="s">
        <v>185</v>
      </c>
      <c r="E39" s="47" t="e" vm="30">
        <v>#VALUE!</v>
      </c>
    </row>
    <row r="40" spans="1:5" x14ac:dyDescent="0.25">
      <c r="A40" s="33"/>
      <c r="E40" s="34"/>
    </row>
    <row r="41" spans="1:5" x14ac:dyDescent="0.25">
      <c r="A41" s="33"/>
      <c r="E41" s="34"/>
    </row>
    <row r="42" spans="1:5" x14ac:dyDescent="0.25">
      <c r="A42" s="33"/>
      <c r="E42" s="34"/>
    </row>
    <row r="43" spans="1:5" x14ac:dyDescent="0.25">
      <c r="A43" s="33"/>
      <c r="E43" s="34"/>
    </row>
    <row r="44" spans="1:5" x14ac:dyDescent="0.25">
      <c r="A44" s="33"/>
      <c r="E44" s="34"/>
    </row>
    <row r="45" spans="1:5" x14ac:dyDescent="0.25">
      <c r="A45" s="33"/>
    </row>
    <row r="46" spans="1:5" x14ac:dyDescent="0.25">
      <c r="A46" s="33"/>
    </row>
    <row r="47" spans="1:5" x14ac:dyDescent="0.25">
      <c r="A47" s="33"/>
    </row>
    <row r="48" spans="1:5" x14ac:dyDescent="0.25">
      <c r="A48" s="33"/>
    </row>
    <row r="49" spans="1:1" x14ac:dyDescent="0.25">
      <c r="A49" s="33"/>
    </row>
  </sheetData>
  <sheetProtection algorithmName="SHA-512" hashValue="tmJ2SnH270MMSDzgOzGTiQLxDwZosaaVvv+VK8L1Kh0i3g7f+LmTpPQPXWRnssTNa55SrR3U1PltDR85jk3U6g==" saltValue="pM/W9OptxH2KDCpcI2/D4Q==" spinCount="100000" sheet="1" selectLockedCells="1"/>
  <mergeCells count="1">
    <mergeCell ref="A1:E1"/>
  </mergeCells>
  <phoneticPr fontId="2" type="noConversion"/>
  <hyperlinks>
    <hyperlink ref="B5" r:id="rId1" location="hladke_r1_abs" tooltip="Prezrieť detailnú špecifikáciu týchto dvierok na webe." display="https://www.xaurumx.sk/service/striekanie-materialu/ - hladke_r1_abs" xr:uid="{6C1F3F4B-85C4-4059-B77B-D9FCFC50B361}"/>
    <hyperlink ref="B8" r:id="rId2" location="hladke_premium" tooltip="Prezrieť detailnú špecifikáciu týchto dvierok na webe." display="https://www.xaurumx.sk/service/striekanie-materialu/ - hladke_premium" xr:uid="{7E799FAC-8B51-4004-81E7-8EA37AE2E6F0}"/>
    <hyperlink ref="B9" r:id="rId3" location="fingerpull" tooltip="Prezrieť detailnú špecifikáciu týchto dvierok na webe." display="https://www.xaurumx.sk/service/striekanie-materialu/ - fingerpull" xr:uid="{FF9B206A-01E1-4ED3-A17C-77A682DABBE2}"/>
    <hyperlink ref="B10" r:id="rId4" location="fingerpull_ciastocny" tooltip="Prezrieť detailnú špecifikáciu týchto dvierok na webe." display="https://www.xaurumx.sk/service/striekanie-materialu/ - fingerpull_ciastocny" xr:uid="{3C16500F-F78E-4E9F-BBEF-8A23D9E0F453}"/>
    <hyperlink ref="B12" r:id="rId5" location="karpos" tooltip="Prezrieť detailnú špecifikáciu týchto dvierok na webe." display="https://www.xaurumx.sk/service/striekanie-materialu/ - karpos" xr:uid="{0447DAD1-4FB4-4B04-837E-B83113A26581}"/>
    <hyperlink ref="B13" r:id="rId6" location="karpos_lom" tooltip="Prezrieť detailnú špecifikáciu týchto dvierok na webe." display="https://www.xaurumx.sk/service/striekanie-materialu/ - karpos_lom" xr:uid="{9C1FC042-93E9-4EC6-B6D1-8A2B60F3AE33}"/>
    <hyperlink ref="B15" r:id="rId7" location="karpos_plus" tooltip="Prezrieť detailnú špecifikáciu týchto dvierok na webe." display="https://www.xaurumx.sk/service/striekanie-materialu/ - karpos_plus" xr:uid="{0F2EC30A-C39D-4F15-A706-A566563B3626}"/>
    <hyperlink ref="B16" r:id="rId8" location="lamela_r7_m" tooltip="Prezrieť detailnú špecifikáciu týchto dvierok na webe." display="https://www.xaurumx.sk/service/striekanie-materialu/ - lamela_r7_m" xr:uid="{CEDFFE33-5E3E-450C-96CB-C701EB8C89B4}"/>
    <hyperlink ref="B17" r:id="rId9" location="lamela_r7_l" tooltip="Prezrieť detailnú špecifikáciu týchto dvierok na webe." display="https://www.xaurumx.sk/service/striekanie-materialu/ - lamela_r7_l" xr:uid="{49EB5131-58E3-4654-A38C-7116EF1EF987}"/>
    <hyperlink ref="B19" r:id="rId10" location="edge_45" tooltip="Prezrieť detailnú špecifikáciu týchto dvierok na webe." display="https://www.xaurumx.sk/service/striekanie-materialu/ - edge_45" xr:uid="{8961B844-5F36-4FBC-82B2-D5C499BA7701}"/>
    <hyperlink ref="B20" r:id="rId11" location="klipperg" tooltip="Prezrieť detailnú špecifikáciu týchto dvierok na webe." display="https://www.xaurumx.sk/service/striekanie-materialu/ - klipperg" xr:uid="{47A7875A-5AC7-4E21-9B6C-67F5933E96E6}"/>
    <hyperlink ref="B21" r:id="rId12" location="klipperg_fill" tooltip="Prezrieť detailnú špecifikáciu týchto dvierok na webe." display="https://www.xaurumx.sk/service/striekanie-materialu/ - klipperg_fill" xr:uid="{0FBE5D71-D2C2-4249-955E-0BF63C3F3A32}"/>
    <hyperlink ref="B22" r:id="rId13" location="kloptan_fill" tooltip="Prezrieť detailnú špecifikáciu týchto dvierok na webe." display="https://www.xaurumx.sk/service/striekanie-materialu/ - kloptan_fill" xr:uid="{567852DE-73FD-4EB7-B6C4-0BABA2A49ACC}"/>
    <hyperlink ref="B23" r:id="rId14" location="lamela_art_r32" tooltip="Prezrieť detailnú špecifikáciu týchto dvierok na webe." display="https://www.xaurumx.sk/service/striekanie-materialu/ - lamela_art_r32" xr:uid="{8E4F9973-E728-4832-B662-024D65B1128C}"/>
    <hyperlink ref="B24" r:id="rId15" location="lamela_r7_s" tooltip="Prezrieť detailnú špecifikáciu týchto dvierok na webe." display="https://www.xaurumx.sk/service/striekanie-materialu/ - lamela_r7_s" xr:uid="{F8FA0EE8-A7F9-42D2-9E81-40ACCADF711B}"/>
    <hyperlink ref="B25" r:id="rId16" location="lamela_r7_s_fingerpull" tooltip="Prezrieť detailnú špecifikáciu týchto dvierok na webe." display="https://www.xaurumx.sk/service/striekanie-materialu/ - lamela_r7_s_fingerpull" xr:uid="{3CA341A2-87CF-4081-901E-DBA225922A6E}"/>
    <hyperlink ref="B26" r:id="rId17" location="lamela_zebra_mikro" tooltip="Prezrieť detailnú špecifikáciu týchto dvierok na webe." display="https://www.xaurumx.sk/service/striekanie-materialu/ - lamela_zebra_mikro" xr:uid="{E0582770-4F68-4849-BF58-3AFC5DA19F3F}"/>
    <hyperlink ref="B27" r:id="rId18" location="lamela_zebra_s" tooltip="Prezrieť detailnú špecifikáciu týchto dvierok na webe." display="https://www.xaurumx.sk/service/striekanie-materialu/ - lamela_zebra_s" xr:uid="{E97FE1F4-0898-4047-AAC7-B480C3AE6499}"/>
    <hyperlink ref="B28" r:id="rId19" location="lamela_zebra_m" tooltip="Prezrieť detailnú špecifikáciu týchto dvierok na webe." display="https://www.xaurumx.sk/service/striekanie-materialu/ - lamela_zebra_m" xr:uid="{9962083D-FA02-4EFA-9158-D69B0AEDE8C8}"/>
    <hyperlink ref="B29" r:id="rId20" location="lamela_zebra_l" tooltip="Prezrieť detailnú špecifikáciu týchto dvierok na webe." display="https://www.xaurumx.sk/service/striekanie-materialu/ - lamela_zebra_l" xr:uid="{033AD7D8-C45D-483B-AA64-439307CC1E42}"/>
    <hyperlink ref="B30" r:id="rId21" location="mozaika_cube" tooltip="Prezrieť detailnú špecifikáciu týchto dvierok na webe." display="https://www.xaurumx.sk/service/striekanie-materialu/ - mozaika_cube" xr:uid="{60EFA0FC-C6F4-42B9-8BCF-250E64EE473C}"/>
    <hyperlink ref="B31" r:id="rId22" location="orlovec" tooltip="Prezrieť detailnú špecifikáciu týchto dvierok na webe." display="https://www.xaurumx.sk/service/striekanie-materialu/ - orlovec" xr:uid="{243A9BA8-C48D-4373-B0AB-CD0E698D0000}"/>
    <hyperlink ref="B32" r:id="rId23" location="orlovec_pr" tooltip="Prezrieť detailnú špecifikáciu týchto dvierok na webe." display="https://www.xaurumx.sk/service/striekanie-materialu/ - orlovec_pr" xr:uid="{B52711AE-AD3F-4CC6-B265-EC8BB44724CE}"/>
    <hyperlink ref="B33" r:id="rId24" location="orlovec_fill" tooltip="Prezrieť detailnú špecifikáciu týchto dvierok na webe." display="https://www.xaurumx.sk/service/striekanie-materialu/ - orlovec_fill" xr:uid="{17B40178-E434-4B4D-9EA6-E2FD60DB4BA2}"/>
    <hyperlink ref="B34" r:id="rId25" location="orlovec_fill_pr" tooltip="Prezrieť detailnú špecifikáciu týchto dvierok na webe." display="https://www.xaurumx.sk/service/striekanie-materialu/ - orlovec_fill_pr" xr:uid="{ACA780BE-DDCE-425D-82F0-AA0DAB13881E}"/>
    <hyperlink ref="B35" r:id="rId26" location="rustik" tooltip="Prezrieť detailnú špecifikáciu týchto dvierok na webe." display="https://www.xaurumx.sk/service/striekanie-materialu/ - rustik" xr:uid="{29A1F85C-AA31-46BF-ABEE-BA2ACDE93334}"/>
    <hyperlink ref="B36" r:id="rId27" location="rustik_fill" tooltip="Prezrieť detailnú špecifikáciu týchto dvierok na webe." display="https://www.xaurumx.sk/service/striekanie-materialu/ - rustik_fill" xr:uid="{88FE3815-CFA3-46E3-83DE-9F052D728063}"/>
    <hyperlink ref="B37" r:id="rId28" location="rustik_fill_pr" tooltip="Prezrieť detailnú špecifikáciu týchto dvierok na webe." display="https://www.xaurumx.sk/service/striekanie-materialu/ - rustik_fill_pr" xr:uid="{17539516-313B-4C90-A70E-28AEAFAA03E9}"/>
    <hyperlink ref="B38" r:id="rId29" location="singolo_15" tooltip="Prezrieť detailnú špecifikáciu týchto dvierok na webe." display="https://www.xaurumx.sk/service/striekanie-materialu/ - singolo_15" xr:uid="{242CDBD9-9D68-411D-8D55-BBE65E6F40E2}"/>
    <hyperlink ref="B39" r:id="rId30" location="singolo_70" tooltip="Prezrieť detailnú špecifikáciu týchto dvierok na webe." display="https://www.xaurumx.sk/service/striekanie-materialu/ - singolo_70" xr:uid="{EC5B26FA-E546-455B-A9CD-B0059A2AC0FF}"/>
    <hyperlink ref="B6" r:id="rId31" location="hladke_r2_abs" tooltip="Prezrieť detailnú špecifikáciu týchto dvierok na webe." display="https://www.xaurumx.sk/service/striekanie-materialu/ - hladke_r2_abs" xr:uid="{2380FFDD-7415-4D6C-93A2-1893C5E12443}"/>
  </hyperlinks>
  <pageMargins left="0.7" right="0.7" top="0.75" bottom="0.75" header="0.3" footer="0.3"/>
  <pageSetup paperSize="9" orientation="portrait" horizontalDpi="4294967293" verticalDpi="0" r:id="rId32"/>
  <drawing r:id="rId33"/>
  <legacyDrawing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E39922-66AE-425A-A5B8-87565520F4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Formulár_porez</vt:lpstr>
      <vt:lpstr>Typy_dvierok</vt:lpstr>
      <vt:lpstr>Formulár_porez!Oblasť_tlače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Bednár</dc:creator>
  <cp:lastModifiedBy>Marek Bednár</cp:lastModifiedBy>
  <cp:lastPrinted>2024-02-04T19:00:28Z</cp:lastPrinted>
  <dcterms:created xsi:type="dcterms:W3CDTF">2020-12-18T22:00:25Z</dcterms:created>
  <dcterms:modified xsi:type="dcterms:W3CDTF">2025-06-19T09:24:53Z</dcterms:modified>
</cp:coreProperties>
</file>